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charts/chart15.xml" ContentType="application/vnd.openxmlformats-officedocument.drawingml.chart+xml"/>
  <Override PartName="/xl/charts/chart14.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0.xml" ContentType="application/vnd.openxmlformats-officedocument.drawingml.chart+xml"/>
  <Override PartName="/xl/charts/chart8.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2.xml" ContentType="application/vnd.openxmlformats-officedocument.drawingml.chart+xml"/>
  <Override PartName="/xl/charts/chart9.xml" ContentType="application/vnd.openxmlformats-officedocument.drawingml.chart+xml"/>
  <Override PartName="/xl/charts/chart4.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4620" windowWidth="15480" windowHeight="7440"/>
  </bookViews>
  <sheets>
    <sheet name="Bilan  2011 A21" sheetId="1" r:id="rId1"/>
    <sheet name="LEGENDE" sheetId="2" r:id="rId2"/>
    <sheet name="RESULTATS" sheetId="3" r:id="rId3"/>
  </sheets>
  <definedNames>
    <definedName name="_xlnm._FilterDatabase" localSheetId="0" hidden="1">'Bilan  2011 A21'!$A$5:$Y$173</definedName>
    <definedName name="_xlnm.Print_Titles" localSheetId="0">'Bilan  2011 A21'!$1:$5</definedName>
    <definedName name="_xlnm.Print_Area" localSheetId="0">'Bilan  2011 A21'!$A$1:$J$173</definedName>
    <definedName name="_xlnm.Print_Area" localSheetId="1">LEGENDE!$A$2:$B$16</definedName>
  </definedNames>
  <calcPr calcId="145621"/>
</workbook>
</file>

<file path=xl/calcChain.xml><?xml version="1.0" encoding="utf-8"?>
<calcChain xmlns="http://schemas.openxmlformats.org/spreadsheetml/2006/main">
  <c r="B80" i="3" l="1"/>
  <c r="B79" i="3"/>
  <c r="B78" i="3"/>
  <c r="B44" i="3"/>
  <c r="D44" i="3"/>
  <c r="F44" i="3"/>
  <c r="H44" i="3"/>
  <c r="J44" i="3"/>
  <c r="L44" i="3"/>
  <c r="L43" i="3"/>
  <c r="J43" i="3"/>
  <c r="H43" i="3"/>
  <c r="F43" i="3"/>
  <c r="D43" i="3"/>
  <c r="B43" i="3"/>
  <c r="B39" i="3"/>
  <c r="B38" i="3"/>
  <c r="B4" i="3"/>
  <c r="B12" i="3"/>
  <c r="D12" i="3"/>
  <c r="F12" i="3"/>
  <c r="H12" i="3"/>
  <c r="J12" i="3"/>
  <c r="L12" i="3"/>
  <c r="L11" i="3"/>
  <c r="J11" i="3"/>
  <c r="H11" i="3"/>
  <c r="F11" i="3"/>
  <c r="D11" i="3"/>
  <c r="B11" i="3"/>
  <c r="B3" i="3"/>
  <c r="L13" i="3"/>
  <c r="J13" i="3"/>
  <c r="H13" i="3"/>
  <c r="F13" i="3"/>
  <c r="D13" i="3"/>
  <c r="B13" i="3"/>
  <c r="B5" i="3"/>
  <c r="L15" i="3"/>
  <c r="J15" i="3"/>
  <c r="H15" i="3"/>
  <c r="F15" i="3"/>
  <c r="D15" i="3"/>
  <c r="B15" i="3"/>
  <c r="B7" i="3"/>
  <c r="L14" i="3"/>
  <c r="J14" i="3"/>
  <c r="H14" i="3"/>
  <c r="F14" i="3"/>
  <c r="D14" i="3"/>
  <c r="B14" i="3"/>
  <c r="B6" i="3"/>
  <c r="S281" i="1" l="1"/>
  <c r="R281" i="1"/>
  <c r="C79" i="3"/>
  <c r="C78" i="3"/>
  <c r="B64" i="3"/>
  <c r="C66" i="3"/>
  <c r="B65" i="3"/>
  <c r="C65" i="3" s="1"/>
  <c r="M44" i="3"/>
  <c r="M43" i="3"/>
  <c r="K44" i="3"/>
  <c r="K43" i="3"/>
  <c r="I44" i="3"/>
  <c r="I43" i="3"/>
  <c r="G44" i="3"/>
  <c r="G43" i="3"/>
  <c r="E44" i="3"/>
  <c r="E43" i="3"/>
  <c r="C44" i="3"/>
  <c r="C43" i="3"/>
  <c r="Q8" i="3"/>
  <c r="Q9" i="3"/>
  <c r="Q10" i="3"/>
  <c r="Q11" i="3"/>
  <c r="N7" i="3"/>
  <c r="M3" i="3" l="1"/>
  <c r="N4" i="3" l="1"/>
  <c r="N3" i="3"/>
  <c r="M2" i="3" l="1"/>
  <c r="N2" i="3" s="1"/>
  <c r="C39" i="3" l="1"/>
  <c r="C38" i="3"/>
  <c r="M15" i="3"/>
  <c r="M14" i="3"/>
  <c r="M13" i="3"/>
  <c r="M12" i="3"/>
  <c r="M11" i="3"/>
  <c r="K15" i="3"/>
  <c r="K14" i="3"/>
  <c r="K13" i="3"/>
  <c r="K12" i="3"/>
  <c r="K11" i="3"/>
  <c r="I15" i="3"/>
  <c r="I14" i="3"/>
  <c r="I13" i="3"/>
  <c r="I12" i="3"/>
  <c r="I11" i="3"/>
  <c r="E15" i="3"/>
  <c r="E14" i="3"/>
  <c r="E13" i="3"/>
  <c r="E12" i="3"/>
  <c r="E11" i="3"/>
  <c r="C15" i="3"/>
  <c r="C14" i="3"/>
  <c r="C13" i="3"/>
  <c r="C12" i="3"/>
  <c r="C11" i="3"/>
  <c r="C7" i="3"/>
  <c r="C6" i="3"/>
  <c r="D6" i="3" s="1"/>
  <c r="C4" i="3"/>
  <c r="G15" i="3" l="1"/>
  <c r="G14" i="3"/>
  <c r="G13" i="3"/>
  <c r="G12" i="3"/>
  <c r="G11" i="3"/>
  <c r="D93" i="1" l="1"/>
  <c r="D98" i="1" s="1"/>
  <c r="D101" i="1" s="1"/>
  <c r="D103" i="1" s="1"/>
  <c r="D105" i="1" s="1"/>
  <c r="D109" i="1" s="1"/>
  <c r="D115" i="1"/>
  <c r="D116" i="1" s="1"/>
  <c r="D37" i="1" l="1"/>
  <c r="F176" i="1" l="1"/>
  <c r="D177" i="1" l="1"/>
  <c r="D178" i="1" l="1"/>
  <c r="F177" i="1"/>
  <c r="D179" i="1" l="1"/>
  <c r="F178" i="1"/>
  <c r="D8" i="1"/>
  <c r="D10" i="1" s="1"/>
  <c r="D14" i="1" s="1"/>
  <c r="D17" i="1" s="1"/>
  <c r="D21" i="1" s="1"/>
  <c r="D23" i="1" s="1"/>
  <c r="D27" i="1" s="1"/>
  <c r="D30" i="1" s="1"/>
  <c r="D32" i="1" s="1"/>
  <c r="D180" i="1" l="1"/>
  <c r="F179" i="1"/>
  <c r="D40" i="1"/>
  <c r="D42" i="1" s="1"/>
  <c r="D45" i="1" s="1"/>
  <c r="D47" i="1" s="1"/>
  <c r="D50" i="1" s="1"/>
  <c r="D52" i="1" s="1"/>
  <c r="D55" i="1" s="1"/>
  <c r="D58" i="1" s="1"/>
  <c r="D61" i="1" s="1"/>
  <c r="D63" i="1" s="1"/>
  <c r="D66" i="1" s="1"/>
  <c r="D68" i="1" s="1"/>
  <c r="D70" i="1" s="1"/>
  <c r="D74" i="1" s="1"/>
  <c r="D76" i="1" s="1"/>
  <c r="D79" i="1" s="1"/>
  <c r="D81" i="1" s="1"/>
  <c r="D85" i="1" s="1"/>
  <c r="D124" i="1" l="1"/>
  <c r="D127" i="1" s="1"/>
  <c r="D130" i="1" s="1"/>
  <c r="D132" i="1" s="1"/>
  <c r="D134" i="1" s="1"/>
  <c r="D138" i="1" s="1"/>
  <c r="D141" i="1" s="1"/>
  <c r="D145" i="1" s="1"/>
  <c r="D148" i="1" s="1"/>
  <c r="D150" i="1" s="1"/>
  <c r="D152" i="1" s="1"/>
  <c r="D158" i="1" s="1"/>
  <c r="D161" i="1" s="1"/>
  <c r="D165" i="1" s="1"/>
  <c r="D168" i="1" s="1"/>
  <c r="D171" i="1" s="1"/>
  <c r="D89" i="1"/>
  <c r="D181" i="1"/>
  <c r="F180" i="1"/>
  <c r="F181" i="1" l="1"/>
  <c r="D182" i="1"/>
  <c r="F182" i="1" l="1"/>
  <c r="D183" i="1"/>
  <c r="F183" i="1" l="1"/>
  <c r="D184" i="1"/>
  <c r="F184" i="1" l="1"/>
  <c r="D185" i="1"/>
  <c r="F185" i="1" l="1"/>
  <c r="D186" i="1"/>
  <c r="F186" i="1" l="1"/>
  <c r="D187" i="1"/>
  <c r="F187" i="1" l="1"/>
  <c r="D188" i="1"/>
  <c r="F188" i="1" l="1"/>
  <c r="D189" i="1"/>
  <c r="F189" i="1" l="1"/>
  <c r="D190" i="1"/>
  <c r="F190" i="1" l="1"/>
  <c r="D191" i="1"/>
  <c r="F191" i="1" l="1"/>
  <c r="D192" i="1"/>
  <c r="F192" i="1" l="1"/>
  <c r="D193" i="1"/>
  <c r="F193" i="1" l="1"/>
  <c r="D194" i="1"/>
  <c r="F194" i="1" l="1"/>
  <c r="D195" i="1"/>
  <c r="F195" i="1" l="1"/>
  <c r="D196" i="1"/>
  <c r="F196" i="1" l="1"/>
  <c r="D197" i="1"/>
  <c r="F197" i="1" l="1"/>
  <c r="D198" i="1"/>
  <c r="F198" i="1" l="1"/>
  <c r="D199" i="1"/>
  <c r="F199" i="1" l="1"/>
  <c r="D200" i="1"/>
  <c r="F200" i="1" l="1"/>
  <c r="D201" i="1"/>
  <c r="F201" i="1" l="1"/>
  <c r="D202" i="1"/>
  <c r="F202" i="1" l="1"/>
  <c r="D203" i="1"/>
  <c r="F203" i="1" l="1"/>
  <c r="D204" i="1"/>
  <c r="F204" i="1" l="1"/>
  <c r="D205" i="1"/>
  <c r="F205" i="1" l="1"/>
  <c r="D206" i="1"/>
  <c r="F206" i="1" l="1"/>
  <c r="D207" i="1"/>
  <c r="F207" i="1" l="1"/>
  <c r="D208" i="1"/>
  <c r="F208" i="1" l="1"/>
  <c r="D209" i="1"/>
  <c r="F209" i="1" l="1"/>
  <c r="D210" i="1"/>
  <c r="F210" i="1" l="1"/>
  <c r="D211" i="1"/>
  <c r="F211" i="1" l="1"/>
  <c r="D212" i="1"/>
  <c r="F212" i="1" l="1"/>
  <c r="D213" i="1"/>
  <c r="F213" i="1" l="1"/>
  <c r="D214" i="1"/>
  <c r="F214" i="1" l="1"/>
  <c r="D215" i="1"/>
  <c r="F215" i="1" l="1"/>
  <c r="D216" i="1"/>
  <c r="F216" i="1" l="1"/>
  <c r="D217" i="1"/>
  <c r="F217" i="1" l="1"/>
  <c r="D218" i="1"/>
  <c r="F218" i="1" l="1"/>
  <c r="D219" i="1"/>
  <c r="F219" i="1" l="1"/>
  <c r="D220" i="1"/>
  <c r="F220" i="1" l="1"/>
  <c r="D221" i="1"/>
  <c r="F221" i="1" l="1"/>
  <c r="D222" i="1"/>
  <c r="F222" i="1" l="1"/>
  <c r="D223" i="1"/>
  <c r="F223" i="1" l="1"/>
  <c r="D224" i="1"/>
  <c r="F224" i="1" l="1"/>
  <c r="D225" i="1"/>
  <c r="F225" i="1" l="1"/>
  <c r="D226" i="1"/>
  <c r="F226" i="1" l="1"/>
  <c r="D227" i="1"/>
  <c r="F227" i="1" l="1"/>
  <c r="D228" i="1"/>
  <c r="F228" i="1" l="1"/>
  <c r="D229" i="1"/>
  <c r="F229" i="1" l="1"/>
  <c r="D230" i="1"/>
  <c r="F230" i="1" l="1"/>
  <c r="D231" i="1"/>
  <c r="F231" i="1" l="1"/>
  <c r="D232" i="1"/>
  <c r="F232" i="1" l="1"/>
  <c r="D233" i="1"/>
  <c r="F233" i="1" l="1"/>
  <c r="D234" i="1"/>
  <c r="F234" i="1" l="1"/>
  <c r="D235" i="1"/>
  <c r="F235" i="1" l="1"/>
  <c r="D236" i="1"/>
  <c r="F236" i="1" l="1"/>
  <c r="D237" i="1"/>
  <c r="F237" i="1" l="1"/>
  <c r="D238" i="1"/>
  <c r="F238" i="1" l="1"/>
  <c r="D239" i="1"/>
  <c r="F239" i="1" l="1"/>
  <c r="D240" i="1"/>
  <c r="F240" i="1" l="1"/>
  <c r="D241" i="1"/>
  <c r="F241" i="1" l="1"/>
  <c r="D242" i="1"/>
  <c r="F242" i="1" l="1"/>
  <c r="D243" i="1"/>
  <c r="F243" i="1" l="1"/>
  <c r="D244" i="1"/>
  <c r="F244" i="1" l="1"/>
  <c r="D245" i="1"/>
  <c r="F245" i="1" l="1"/>
  <c r="D246" i="1"/>
  <c r="F246" i="1" l="1"/>
  <c r="D247" i="1"/>
  <c r="F247" i="1" l="1"/>
  <c r="D248" i="1"/>
  <c r="F248" i="1" l="1"/>
  <c r="D249" i="1"/>
  <c r="F249" i="1" l="1"/>
  <c r="D250" i="1"/>
  <c r="F250" i="1" l="1"/>
  <c r="D251" i="1"/>
  <c r="F251" i="1" l="1"/>
  <c r="D252" i="1"/>
  <c r="F252" i="1" l="1"/>
  <c r="D253" i="1"/>
  <c r="F253" i="1" l="1"/>
  <c r="D254" i="1"/>
  <c r="F254" i="1" l="1"/>
  <c r="D255" i="1"/>
  <c r="F255" i="1" l="1"/>
  <c r="D256" i="1"/>
  <c r="F256" i="1" l="1"/>
  <c r="D257" i="1"/>
  <c r="F257" i="1" l="1"/>
  <c r="D258" i="1"/>
  <c r="F258" i="1" l="1"/>
  <c r="D259" i="1"/>
  <c r="F259" i="1" l="1"/>
  <c r="D260" i="1"/>
  <c r="F260" i="1" l="1"/>
  <c r="D261" i="1"/>
  <c r="F261" i="1" l="1"/>
  <c r="D262" i="1"/>
  <c r="F262" i="1" l="1"/>
  <c r="D263" i="1"/>
  <c r="F263" i="1" l="1"/>
  <c r="D264" i="1"/>
  <c r="F264" i="1" l="1"/>
  <c r="D265" i="1"/>
  <c r="F265" i="1" l="1"/>
  <c r="D266" i="1"/>
  <c r="F266" i="1" l="1"/>
  <c r="D267" i="1"/>
  <c r="F267" i="1" l="1"/>
  <c r="D268" i="1"/>
  <c r="F268" i="1" l="1"/>
  <c r="D269" i="1"/>
  <c r="F269" i="1" l="1"/>
  <c r="D270" i="1"/>
  <c r="F270" i="1" l="1"/>
  <c r="D271" i="1"/>
  <c r="F271" i="1" l="1"/>
  <c r="D272" i="1"/>
  <c r="F272" i="1" l="1"/>
  <c r="D273" i="1"/>
  <c r="F273" i="1" l="1"/>
  <c r="D274" i="1"/>
  <c r="F274" i="1" l="1"/>
  <c r="D275" i="1"/>
  <c r="F275" i="1" l="1"/>
  <c r="D276" i="1"/>
  <c r="F276" i="1" l="1"/>
  <c r="D277" i="1"/>
  <c r="F277" i="1" l="1"/>
  <c r="D278" i="1"/>
  <c r="F278" i="1" l="1"/>
  <c r="D279" i="1"/>
  <c r="F279" i="1" l="1"/>
  <c r="D280" i="1"/>
  <c r="F280" i="1" s="1"/>
</calcChain>
</file>

<file path=xl/sharedStrings.xml><?xml version="1.0" encoding="utf-8"?>
<sst xmlns="http://schemas.openxmlformats.org/spreadsheetml/2006/main" count="1327" uniqueCount="756">
  <si>
    <t xml:space="preserve">Multiplier l'intégration de clauses sociales et environnementales dans les marchés publics </t>
  </si>
  <si>
    <t>Promouvoir une consommation interne économe et responsable</t>
  </si>
  <si>
    <t>Renforcer le travail d’intégration des travailleurs handicapés</t>
  </si>
  <si>
    <t>Adopter une communication plus éco-responsable</t>
  </si>
  <si>
    <t>Encourager l’organisation de manifestations sportives et culturelles exemplaires</t>
  </si>
  <si>
    <t>Animer les structures de concertation</t>
  </si>
  <si>
    <t>Mettre en œuvre une gestion patrimoniale performante et durable</t>
  </si>
  <si>
    <t>Construire durablement</t>
  </si>
  <si>
    <t>Favoriser une politique d’aménagement durable des routes</t>
  </si>
  <si>
    <t>Sensibiliser les isariens, dès le plus jeune âge, aux enjeux du développement durable</t>
  </si>
  <si>
    <t>Favoriser l’aménagement des chemins de randonnées touristiques et la signalétique des sites remarquables</t>
  </si>
  <si>
    <t>Accroître et rénover les capacités départementales d’accueil touristique</t>
  </si>
  <si>
    <t>Sauvegarder le patrimoine bâti et assurer sa valorisation culturelle</t>
  </si>
  <si>
    <t>Encourager la création, le développement et l’innovation des entreprises</t>
  </si>
  <si>
    <t>Intégrer les critères de développement durable lors de l’aménagement des zones d’activités</t>
  </si>
  <si>
    <t>Soutenir et développer une agriculture durable</t>
  </si>
  <si>
    <t>Assurer un développement équilibré de l’aéroport de Beauvais-Tillé</t>
  </si>
  <si>
    <t>Diversifier les projets d’économie solidaire</t>
  </si>
  <si>
    <t>Généraliser la couverture du territoire en réseaux d’information et de télécommunication</t>
  </si>
  <si>
    <t>Développer les e-services</t>
  </si>
  <si>
    <t>Faciliter l’accès des personnes à mobilité réduite aux équipements et bâtiments départementaux</t>
  </si>
  <si>
    <t>Améliorer et diversifier l’offre de service de proximité</t>
  </si>
  <si>
    <t>Faciliter la mobilité des jeunes et des publics en insertion</t>
  </si>
  <si>
    <t>Soutenir les structures et manifestations participant à la pratique d’une activité physique et sportive</t>
  </si>
  <si>
    <t>Assurer la mobilité des personnes à mobilité réduite</t>
  </si>
  <si>
    <t>Soutenir une programmation culturelle diversifiée couvrant l’ensemble du territoire</t>
  </si>
  <si>
    <t>Valoriser et préserver l’identité culturelle isarienne</t>
  </si>
  <si>
    <t>Faciliter l’accès au savoir, à la connaissance et aux pratiques culturelles</t>
  </si>
  <si>
    <t>Proposer un accueil adapté du jeune enfant</t>
  </si>
  <si>
    <t>Dynamiser l’aide sociale à l’enfance</t>
  </si>
  <si>
    <t>Améliorer l’information et la prévention en matière d’enfance et d’adolescence</t>
  </si>
  <si>
    <t>Renforcer les dispositifs de promotion et de prévention santé/Protection Maternelle Infantile (PMI)</t>
  </si>
  <si>
    <t>Promouvoir les nouvelles technologies éducatives : du collège à la maison</t>
  </si>
  <si>
    <t>Organiser le soutien aux apprentissages scolaires et soutenir les projets éducatifs locaux</t>
  </si>
  <si>
    <t>Garantir aux bénéficiaires du RSA un accompagnement social personnalisé</t>
  </si>
  <si>
    <t>Lutter contre la précarité et l’exclusion sociale</t>
  </si>
  <si>
    <t>Préserver l’autonomie des personnes</t>
  </si>
  <si>
    <t>Adapter les conditions d’accueil des personnes dépendantes à leurs besoins et à leurs attentes</t>
  </si>
  <si>
    <t>Poursuivre la démarche de développement social territorial</t>
  </si>
  <si>
    <t>Préserver et maintenir les milieux naturels</t>
  </si>
  <si>
    <t>Gérer durablement les propriétés départementales</t>
  </si>
  <si>
    <t>Assurer la gestion de l’eau, du prélèvement au traitement, et une sensibilisation pour son utilisation raisonnée</t>
  </si>
  <si>
    <t>Entretenir et restaurer les cours d’eau et les milieux aquatiques</t>
  </si>
  <si>
    <t>Planifier  la gestion des déchets ménagers et assimilés dans le département</t>
  </si>
  <si>
    <t>Promouvoir une consommation raisonnée en énergie</t>
  </si>
  <si>
    <t>Promouvoir l’utilisation des transports en commun</t>
  </si>
  <si>
    <t>Réaliser un maillage fonctionnel des voies de circulation douce à destination de toutes les populations</t>
  </si>
  <si>
    <t>Développer durablement et sécuriser le réseau routier départemental</t>
  </si>
  <si>
    <t>Contribuer à l’aménagement et au développement durable du territoire</t>
  </si>
  <si>
    <t>Accompagner les projets du canal Seine Nord Europe et la liaison ferroviaire Picardie-Roissy</t>
  </si>
  <si>
    <t>Développer une offre de logement adaptée aux besoins des ménages isariens</t>
  </si>
  <si>
    <t>Garantir la qualité du cadre de vie en développant l’habitat durable</t>
  </si>
  <si>
    <t>Favoriser l’accès et le maintien au logement pour tous</t>
  </si>
  <si>
    <t>Renforcer la collaboration du Conseil général avec ses partenaires associatifs</t>
  </si>
  <si>
    <t>Mettre en place des outils d’aide au service des territoires</t>
  </si>
  <si>
    <t>Préserver la biodiversité en mettant en place une politique d’entretien durable des routes</t>
  </si>
  <si>
    <t>Schéma départemental "enfance-famille" : prévention et protection</t>
  </si>
  <si>
    <t>Les clauses d'insertion sociale</t>
  </si>
  <si>
    <t>Les clauses environnementales</t>
  </si>
  <si>
    <t>Base documentaire i-60</t>
  </si>
  <si>
    <t>Procédures de dématérialisation (paie, congés, absences…)</t>
  </si>
  <si>
    <t>Consommation responsable du papier</t>
  </si>
  <si>
    <t>Tri et recyclage dans les services du Conseil général</t>
  </si>
  <si>
    <t>Parc automobile - Achats éco-responsables</t>
  </si>
  <si>
    <t>Sensibilisation des agents du Conseil général</t>
  </si>
  <si>
    <t>Convention relative au recrutement et au maintien dans l'emploi des personnes reconnues en qualité de travailleur handicapé</t>
  </si>
  <si>
    <t>Aménagement des postes de travail des bénéficiaires de l'obligation d'emplois</t>
  </si>
  <si>
    <t>Recrutement d'une assistante sociale intégrée à la Direction des Ressources Humaines</t>
  </si>
  <si>
    <t>Diffusion de l'information (site internet, choix et gestion des consommables…)</t>
  </si>
  <si>
    <t>Création d'un réseau social</t>
  </si>
  <si>
    <t>Ouverture de l'Oisoscope</t>
  </si>
  <si>
    <t>Lancement d'une version mobile du site</t>
  </si>
  <si>
    <t>Organisation de manifestations écoresponsables (émission d'un guide)</t>
  </si>
  <si>
    <t>Des méthodes organisationnelles alternatives (décentralisation des réunions, vidéoconférence, covoiturage…)</t>
  </si>
  <si>
    <t>Comité Départemental des Retraités et des personnes Agées (CODERPA)</t>
  </si>
  <si>
    <t>Commission handicap</t>
  </si>
  <si>
    <t>Les collèges (objectifs incitatifs, contrats d'objectifs…)</t>
  </si>
  <si>
    <t>Les bâtiments départementaux (gestion et objectifs fixés par le CG, mise en place des diagnostics de performance énergétique)</t>
  </si>
  <si>
    <t>Les certificats d'économies d'énergie</t>
  </si>
  <si>
    <t>Le programme de construction et de rénovation des bâtiments départementaux</t>
  </si>
  <si>
    <t>La construction de structures bois</t>
  </si>
  <si>
    <t>Gestion différenciée des dépendances vertes (zéro phytosanitaire, fauchage différé, fauchage tardif, plaque anti-herbe, ramassage des déchets…)</t>
  </si>
  <si>
    <t>Lutte contre les espèces invasives</t>
  </si>
  <si>
    <t>Maintien des continuités écologiques</t>
  </si>
  <si>
    <t>Emploi de matériaux recyclés (granulats, sables, produits bitumeux…)</t>
  </si>
  <si>
    <t>Techniques routières moins consommatrices d'énergie</t>
  </si>
  <si>
    <t>Agenda 21 scolaire</t>
  </si>
  <si>
    <t>Evénements et manifestations de promotion du développement durable</t>
  </si>
  <si>
    <t>Installation d'une signalétique sur les sites remarquables de l’Oise</t>
  </si>
  <si>
    <t>Plan Départemental des Itinéraires de Promenade et Randonnée (PDIPR)</t>
  </si>
  <si>
    <t>Avancées du tourisme adapté (labellisation tourisme et handicap, diversification de l'offre...)</t>
  </si>
  <si>
    <t>Déclinaison du Schéma Régional du Tourisme</t>
  </si>
  <si>
    <t>Etats des lieux de l'offre en hébergement touristique</t>
  </si>
  <si>
    <t>Soutien à la création et au développement des entreprises</t>
  </si>
  <si>
    <t>Soutien à l'innovation technologique et patrimoniale des entreprises</t>
  </si>
  <si>
    <t>Soutien à l'initiative économique des jeunes talents de l'Oise</t>
  </si>
  <si>
    <t>Requalification des friches d'activités</t>
  </si>
  <si>
    <r>
      <t>Soutien financier à la Chambre d'Agriculture et aux diverses associations agricoles</t>
    </r>
    <r>
      <rPr>
        <sz val="10"/>
        <color indexed="36"/>
        <rFont val="TradeGothic LT"/>
      </rPr>
      <t/>
    </r>
  </si>
  <si>
    <t>Convention cadre avec la région</t>
  </si>
  <si>
    <t>Promotion des produits biologiques locaux dans les cantines</t>
  </si>
  <si>
    <t>Schéma départemental de l'économie solidaire</t>
  </si>
  <si>
    <t>Dispositif Coup de Pouce pour l'Emploi</t>
  </si>
  <si>
    <t>Développement de la couverture en téléphonie mobile</t>
  </si>
  <si>
    <t>Développement de la couverture en haut débit</t>
  </si>
  <si>
    <t>Déploiement des téléprocédures</t>
  </si>
  <si>
    <t>Développement du portail jeunesse - outils au service des jeunes (portail Oise Up)</t>
  </si>
  <si>
    <t>Décentralisation des services du Conseil général (Maisons du Conseil Général, relais autonomie des personnes, MSF)</t>
  </si>
  <si>
    <t>Soutien aux créations ou reprises de locaux en milieu rural</t>
  </si>
  <si>
    <t>Accessibilité des équipements et bâtiments départementaux</t>
  </si>
  <si>
    <t>Section d'éducation motrice</t>
  </si>
  <si>
    <t>Aide au permis de conduire</t>
  </si>
  <si>
    <t>Bourses de mobilité</t>
  </si>
  <si>
    <t>Gratuité des transports scolaires</t>
  </si>
  <si>
    <t>Aides à la mobilité pour les publics en insertion</t>
  </si>
  <si>
    <t>Schéma Directeur d'Accessibilté des transports</t>
  </si>
  <si>
    <t>Oise mobilité transport adapté</t>
  </si>
  <si>
    <t>Autres manifestations en partenariat avec le Conseil général</t>
  </si>
  <si>
    <t>Dispositifs d'aide en faveur de la pratique d'une activité physique et sportive</t>
  </si>
  <si>
    <t>Réalisation d'équipements sportifs de proximité</t>
  </si>
  <si>
    <t>Plan départemental des espaces, sites et itinéraires (CDESI)</t>
  </si>
  <si>
    <t>Dispositifs de valorisation (histoire départementale, mémoire collective, savoir faire, traditions locales, patrimoine bâti…)</t>
  </si>
  <si>
    <t>Dispositifs de préservation (archives départementales, parc Jean-Jacques Rousseau, service archéologie, musée départemental…)</t>
  </si>
  <si>
    <t>Promotion des équipements culturels départementaux</t>
  </si>
  <si>
    <t>Favoriser la connaissance de l'histoire départementale</t>
  </si>
  <si>
    <t>Contrats Départementaux de Développement Culturel (CDDC) : éducation artistique au collège</t>
  </si>
  <si>
    <t>Schéma départemental des enseignements artistiques (écoles d'arts municipales et privées)</t>
  </si>
  <si>
    <t>Dispositifs aux dimensions culturelles et éducatives</t>
  </si>
  <si>
    <t>Partage d'une stratégie de développement des services d'accueil du jeune enfant avec l'ensemble des acteurs locaux</t>
  </si>
  <si>
    <t>Mise en place de formation des assistant(e)s maternel(le)s</t>
  </si>
  <si>
    <t>Suivi annuel des structures petite enfance et des assistant(e)s maternel(le)s</t>
  </si>
  <si>
    <t>Cellule de recueil des informations préoccupantes (CRIP)</t>
  </si>
  <si>
    <t>Prévention des marginalités</t>
  </si>
  <si>
    <t>Edition d'un guide de l'enfant en danger</t>
  </si>
  <si>
    <t>Espaces accueil parents-enfants</t>
  </si>
  <si>
    <r>
      <t>Observatoire de protection de l'enfance</t>
    </r>
    <r>
      <rPr>
        <sz val="10"/>
        <color indexed="36"/>
        <rFont val="TradeGothic LT"/>
      </rPr>
      <t/>
    </r>
  </si>
  <si>
    <t>La nutrition dans les collèges</t>
  </si>
  <si>
    <t>Maison de santé pluridisciplinaire</t>
  </si>
  <si>
    <r>
      <t>Mise en oeuvre du schéma départemental de protection maternelle et infantile - protection de la santé (2010-2014)</t>
    </r>
    <r>
      <rPr>
        <sz val="10"/>
        <color indexed="36"/>
        <rFont val="TradeGothic LT"/>
      </rPr>
      <t/>
    </r>
  </si>
  <si>
    <t>Accompagnement social contractualisé entre bénéficiaires du RSA et référents sociaux</t>
  </si>
  <si>
    <t xml:space="preserve">Contrats Uniques d'Insertion (C.U.I.) </t>
  </si>
  <si>
    <t>Pacte Territorial d’Insertion (PTI)</t>
  </si>
  <si>
    <r>
      <t>Plan Départemental d'Insertion (PDI)</t>
    </r>
    <r>
      <rPr>
        <sz val="10"/>
        <rFont val="TradeGothic LT"/>
      </rPr>
      <t/>
    </r>
  </si>
  <si>
    <t>Dispositifs de financement</t>
  </si>
  <si>
    <t>Prévention sociale (indicateurs, suivi d'activités)</t>
  </si>
  <si>
    <t>Lutte contre l'exclusion sociale et prévention</t>
  </si>
  <si>
    <t>Schéma de coordination gérontologique de l'Oise</t>
  </si>
  <si>
    <t>Relais autonomie des personnes</t>
  </si>
  <si>
    <t>Développement social local</t>
  </si>
  <si>
    <t>Politique départementale des Espaces Naturels Sensibles</t>
  </si>
  <si>
    <t>Prise en considération des biocorridors</t>
  </si>
  <si>
    <t>Plans d'actions régionaux en faveur des espèces emblématiques</t>
  </si>
  <si>
    <t>Dispositifs concernant les zones humides, les milieux forestiers et la nature banale</t>
  </si>
  <si>
    <t>Sensibilisation auprès du public</t>
  </si>
  <si>
    <t>Bilans de valorisation du patrimoine naturel isarien</t>
  </si>
  <si>
    <t>Site forestier d'Elincourt Sainte Marguerite</t>
  </si>
  <si>
    <t>Service d'Assistance Technique à l'Eau Potable (SATEP)</t>
  </si>
  <si>
    <t>Dispositifs de sensibilisation (expositions, interventions auprès des agents du CG et des collègiens…)</t>
  </si>
  <si>
    <t>Service d'Assistance Technique à l'Entretien des Stations d'Epuration (SATESE)</t>
  </si>
  <si>
    <t>Cellule d'Assistance Technique à l'Entretien des Rivières (CATER) : lutte contre les inondations et atteinte du bon état écologique des cours d’eau</t>
  </si>
  <si>
    <t>Procédés de végétalisation des berges lors de travaux d'aménagement ou de restauration</t>
  </si>
  <si>
    <t>Plan Départemental d'Elimination des Déchets Ménagers et Assimilés (PDEDMA)</t>
  </si>
  <si>
    <t>Schéma départemental de gestion des sous-produits de l'assainissement</t>
  </si>
  <si>
    <t>Renouvellement de l'accord cadre avec l'ADEME (2009-2011)</t>
  </si>
  <si>
    <t>Plan climat territorial - Bilan Gaz à Effet de Serre</t>
  </si>
  <si>
    <t>Espace Info Energie</t>
  </si>
  <si>
    <r>
      <t>Développement des énergies renouvelables (réseau de chaleur biomasse, filière bois, énergie solaire...)</t>
    </r>
    <r>
      <rPr>
        <sz val="10"/>
        <rFont val="Arial"/>
        <family val="2"/>
      </rPr>
      <t/>
    </r>
  </si>
  <si>
    <r>
      <t>Syndicat Mixte des Transports Collectifs de l'Oise (SMTCO)</t>
    </r>
    <r>
      <rPr>
        <sz val="10"/>
        <color indexed="36"/>
        <rFont val="TradeGothic LT"/>
      </rPr>
      <t/>
    </r>
  </si>
  <si>
    <t>Système Intégré de Services à la Mobilité (SISMO)</t>
  </si>
  <si>
    <t>Organisation des transports collectifs interurbains</t>
  </si>
  <si>
    <t>Schéma départemental des circulations douces</t>
  </si>
  <si>
    <t>Trans’Oise</t>
  </si>
  <si>
    <t>Développement des voies vertes (EPCI)</t>
  </si>
  <si>
    <t>Aménagement de voies vertes douces parallèlement à la modernisation du réseau routier départemental</t>
  </si>
  <si>
    <t>Plan routier à 15 ans</t>
  </si>
  <si>
    <t>Sécurité routière (aménagement de carrefours accidentogènes, signalisation,…)</t>
  </si>
  <si>
    <t>Diminution des nuisances liées au trafic (déviations d'agglomération, observatoire du bruit du Département…)</t>
  </si>
  <si>
    <t>Participation à l'élaboration des documents d'urbanisme</t>
  </si>
  <si>
    <t xml:space="preserve">Aménagement Foncier Agricole et Forestier (AFAF) </t>
  </si>
  <si>
    <t>Liaison ferroviaire Picardie/Roissy : participation aux études préalables à la mise en oeuvre du projet</t>
  </si>
  <si>
    <t>Diversification de l'offre de logement notamment pour les personnes à mobilité réduite ou en difficulté sociale</t>
  </si>
  <si>
    <t>Fonds Départemental d'Intervention en faveur du Logement (FDIL)</t>
  </si>
  <si>
    <t>Orientations du Plan Départemental de l'Habitat (PDH)</t>
  </si>
  <si>
    <t>Schéma départemental d'aires d'accueil des gens du voyage</t>
  </si>
  <si>
    <r>
      <t>Amélioration du cadre de vie dans l'habitat social existant</t>
    </r>
    <r>
      <rPr>
        <sz val="10"/>
        <color indexed="36"/>
        <rFont val="TradeGothic LT"/>
      </rPr>
      <t/>
    </r>
  </si>
  <si>
    <t>Réhabilitation de logement dans le parc privé par délégation des aides de l'Agence Nationale de l'Habitat (ANAH)</t>
  </si>
  <si>
    <t>Bonifications pour la construction ou la réhabilitation de bâtiments allant au-delà des normes environnementales en vigueur</t>
  </si>
  <si>
    <t>Proposition de mise en place d'un fonds de garantie afin de pouvoir améliorer la réactivité lors de la détection de situations d"endettements</t>
  </si>
  <si>
    <t>Coordination avec la Région en matière de connaissance du territoire (outil MOS, outil portail géopicardie)</t>
  </si>
  <si>
    <t>Développement des conventions pluriannuelles d'objectifs (clubs sportifs, comités départementaux, associations culturelles…)</t>
  </si>
  <si>
    <t>Soutien financier aux partenaires associatifs : aide au fonctionnement et soutien aux projets</t>
  </si>
  <si>
    <t>Coordination entre le Conseil général et le tissu associatif</t>
  </si>
  <si>
    <t>Centrale d'achat CAP'Oise</t>
  </si>
  <si>
    <t>Association Départementale pour les territoires de l'Oise (ADTO)</t>
  </si>
  <si>
    <t>Société d'Aménagement de l'Oise (SAO)</t>
  </si>
  <si>
    <t xml:space="preserve">Soutenir les projets territoriaux des collectivités locales 
</t>
  </si>
  <si>
    <t>Aide aux communes</t>
  </si>
  <si>
    <t>n° action 2005</t>
  </si>
  <si>
    <t>Répétition</t>
  </si>
  <si>
    <t>l'Oise s'ouvre sur son environnement</t>
  </si>
  <si>
    <t>l'Oise prepare l'avenir</t>
  </si>
  <si>
    <t>Le conseil général partenaire du DD</t>
  </si>
  <si>
    <t>l'Oise renforce ses solidarités</t>
  </si>
  <si>
    <t>L'Oise renforce ses solidarités</t>
  </si>
  <si>
    <t>xx</t>
  </si>
  <si>
    <t>Développement économique et emploi de l'aéroport</t>
  </si>
  <si>
    <t>Attraction touristique et ouverture internationale de l'aéroport</t>
  </si>
  <si>
    <t>Plan environnemental de l'aéroport</t>
  </si>
  <si>
    <t>Manifestations portées par le Conseil général</t>
  </si>
  <si>
    <t>Accompagnement des personnes handicapées</t>
  </si>
  <si>
    <t>Dispositifs pour la réussite scolaire</t>
  </si>
  <si>
    <t>Equipements et outils informatiques disponibles à la maison</t>
  </si>
  <si>
    <t>Equipements et outils informatiques disponibles au collège et à la maison</t>
  </si>
  <si>
    <t>Création de places pour les personnes dépendantes</t>
  </si>
  <si>
    <t>Maison départementale de l’environnement</t>
  </si>
  <si>
    <t>Marais de Sacy</t>
  </si>
  <si>
    <t>Canal Seine Nord Europe et infrastructures fluviales</t>
  </si>
  <si>
    <t>Mobilisation du foncier disponible</t>
  </si>
  <si>
    <t>Dispositifs d'aide au logement en faveur des personnes défavorisées</t>
  </si>
  <si>
    <t>Dispositifs favorisant l'accès à la propriété des familles modestes</t>
  </si>
  <si>
    <t>Dispositifs favorisant le maintien dans le logement</t>
  </si>
  <si>
    <t>INDICATEURS</t>
  </si>
  <si>
    <t>DIRECTION PILOTE</t>
  </si>
  <si>
    <t>CHEF DE PROJET
NOM-PRENOM</t>
  </si>
  <si>
    <t>Poursuivre la dématérialisation en interne</t>
  </si>
  <si>
    <t>Conseil de développement durable de l'Oise (CDDO)</t>
  </si>
  <si>
    <t>Conseil général des jeunes (CGJ)</t>
  </si>
  <si>
    <t>Programme jeunes éco-citoyens (PJEC)</t>
  </si>
  <si>
    <t>Aspect matériel : restauration du bâti, patrimoine privé et public</t>
  </si>
  <si>
    <t>Aspect culturel et transmission</t>
  </si>
  <si>
    <t>DCP</t>
  </si>
  <si>
    <t>DIL</t>
  </si>
  <si>
    <t>DRH</t>
  </si>
  <si>
    <t>DEJ</t>
  </si>
  <si>
    <t>DDN</t>
  </si>
  <si>
    <t>DASI</t>
  </si>
  <si>
    <t>DAP</t>
  </si>
  <si>
    <t>Accès au savoir (médiathèque , archives départementales)</t>
  </si>
  <si>
    <t>Projets éducatifs locaux (PEL)</t>
  </si>
  <si>
    <t>Titre de l'action : ne faudrait-il pas compléter par "autonomie des personnes âgées et handicapées" ?
Actualiser l'Agenda 21 avec une fiche action sur la promotion du service à la personne au travers de la domotique et du numérique</t>
  </si>
  <si>
    <t>DIRECTIONS RESSOURCES</t>
  </si>
  <si>
    <t>Territorialisation - Diagnostics territoriaux</t>
  </si>
  <si>
    <t>GILARD Stéphanie</t>
  </si>
  <si>
    <t>LOGEREAU Cyril</t>
  </si>
  <si>
    <t>BRAECKELAERE Estelle
TUEUR Jany</t>
  </si>
  <si>
    <t>VALLEE Maud</t>
  </si>
  <si>
    <t>GUIDI Claire</t>
  </si>
  <si>
    <t>BOSSIER Lyonel</t>
  </si>
  <si>
    <t>Outils d'aide à la décision : observatoire départemental et Système d'Information Géographique (SIG)</t>
  </si>
  <si>
    <t>GARDIER Guillaume</t>
  </si>
  <si>
    <t>YON Eleonore</t>
  </si>
  <si>
    <t>BARBE Véronique</t>
  </si>
  <si>
    <t>SUTRA Florence</t>
  </si>
  <si>
    <t>MONNEHAY Michel</t>
  </si>
  <si>
    <t>DCSA
Dir.Com
AD
MDPH
DRH
DSF</t>
  </si>
  <si>
    <t>MDPH</t>
  </si>
  <si>
    <t>Dir.Com</t>
  </si>
  <si>
    <t>DVAERE</t>
  </si>
  <si>
    <t>DDE
DEJ
DAP</t>
  </si>
  <si>
    <t>DER</t>
  </si>
  <si>
    <t>DIRT</t>
  </si>
  <si>
    <t>DDE</t>
  </si>
  <si>
    <t>DCDIF</t>
  </si>
  <si>
    <t>DC</t>
  </si>
  <si>
    <t>DLPVH</t>
  </si>
  <si>
    <t>SMABT</t>
  </si>
  <si>
    <t>DEJ
DAP</t>
  </si>
  <si>
    <t>DS</t>
  </si>
  <si>
    <t>AD
DEJ</t>
  </si>
  <si>
    <t>DEF</t>
  </si>
  <si>
    <t>MDPH
DASI</t>
  </si>
  <si>
    <t>DCSA</t>
  </si>
  <si>
    <t>DCSA
DDN</t>
  </si>
  <si>
    <t>CORRESPONDANT DD
NOM-PRENOM</t>
  </si>
  <si>
    <t>DUFLOT Martial</t>
  </si>
  <si>
    <t>PARTENAIRES</t>
  </si>
  <si>
    <t>CAP'Oise</t>
  </si>
  <si>
    <t>Préfecture
CAF
SESIN (éditeur Poséidon)</t>
  </si>
  <si>
    <t>Corépile
Emmaüs
SAMU Social</t>
  </si>
  <si>
    <t>Oise Tourisme
ADTO
SAO
EPFLO
CAP'Oise
SDIS
SMTCO</t>
  </si>
  <si>
    <t>ADEME</t>
  </si>
  <si>
    <t>Inspection académique</t>
  </si>
  <si>
    <t>Entreprises</t>
  </si>
  <si>
    <t>Inspection académique
ADEME</t>
  </si>
  <si>
    <t>Oise Tourisme
Maison familiale rurale de Songeons
Comités départementaux de randonnée pédestre, équestre et cyclotouristique</t>
  </si>
  <si>
    <t>DRAC</t>
  </si>
  <si>
    <t>Aménageurs privés
Collectivités locales</t>
  </si>
  <si>
    <t>Oise Tourisme
Gîtoise
Région Picardie
Logis de France</t>
  </si>
  <si>
    <t>SAGEB
Oise Tourisme</t>
  </si>
  <si>
    <t>Europe
Etat</t>
  </si>
  <si>
    <t>AFPA
FIM
Adéquation
MOB 60
CPAI
Pôle Emploi</t>
  </si>
  <si>
    <t>Association des personnes handicapées</t>
  </si>
  <si>
    <t>Inspection académique
DRAC</t>
  </si>
  <si>
    <t>Structures médico-sociales
ARS
URCAM
Région Picardie</t>
  </si>
  <si>
    <t>Rectorat
Direction diocésaine
Inspection académique</t>
  </si>
  <si>
    <t>Collèges de l'Oise
Collectivités locales
Associations
Inspection académique</t>
  </si>
  <si>
    <t>Associations locales d'insertion
Pôle Emploi
DIRECCTE
CAF
MSA
Région Picardie</t>
  </si>
  <si>
    <t>Communes de l'Oise
CCAS
CAF
Réseau Missions Locales
Maisons de l'Emploi et de la Formation
Associations</t>
  </si>
  <si>
    <t>ETAT
ADEME
Collectivités locales
Syndicats de traitement
Recycleries
Chambres consulaires
Organisations professionnelles
Associations de protection de l'environnement
Associations de consommateurs</t>
  </si>
  <si>
    <t>Oise Tourisme
Collectivités territoriales
Associations
ONF
PNR Oise Pays de France
VNF</t>
  </si>
  <si>
    <t>EPFLO
ETAT
DDS
Région Picardie
Collectivités locales
Bailleurs sociaux</t>
  </si>
  <si>
    <t>Région Picardie
ANAH
Bailleurs sociaux</t>
  </si>
  <si>
    <t>ETAT
Bailleurs privés
Bailleurs sociaux</t>
  </si>
  <si>
    <t>OR2S
INSEE
DREAL Picardie
Géo Picardie
IGN
DGFP 60
Chambre de commerce et d'industrie
SDIS60</t>
  </si>
  <si>
    <t>DELAMARE Jacques</t>
  </si>
  <si>
    <t>CHESNE Magali</t>
  </si>
  <si>
    <t>DRAY Xavier</t>
  </si>
  <si>
    <t>MYSLINSKI Jocelyne</t>
  </si>
  <si>
    <t>LEJEUNE Pascal</t>
  </si>
  <si>
    <t>STORY Claire</t>
  </si>
  <si>
    <t>PEDRONO Lionel</t>
  </si>
  <si>
    <t>THEME</t>
  </si>
  <si>
    <t>ENJEU</t>
  </si>
  <si>
    <t>ACTION</t>
  </si>
  <si>
    <t>Faire du développement durable un axe structurant le fonctionnement administratif du Conseil général</t>
  </si>
  <si>
    <t>Assurer une gestion durable des bâtiments départementaux</t>
  </si>
  <si>
    <t>Mettre en oeuvre une politique routière respectueuse de l’environnement</t>
  </si>
  <si>
    <t>Favoriser le changement de culture en faveur du développement durable</t>
  </si>
  <si>
    <t>Soutenir l’activité économique locale</t>
  </si>
  <si>
    <t>Permettre un développement maîtrisé de l’aéroport de Beauvais-Tillé</t>
  </si>
  <si>
    <t>Développer les réseaux d’information et de télécommunication</t>
  </si>
  <si>
    <t>Améliorer l’offre et l’accessibilité des services de proximité</t>
  </si>
  <si>
    <t>Renforcer la mobilité des Isariens</t>
  </si>
  <si>
    <t>Faciliter l’accès pour tous à la culture et au sport</t>
  </si>
  <si>
    <t>Protéger les enfants/adolescents et réduire les difficultés sociales</t>
  </si>
  <si>
    <t>Favoriser l’insertion des personnes en difficulté</t>
  </si>
  <si>
    <t>Améliorer la qualité de l’offre en direction des personnes nécessitant un accompagnement</t>
  </si>
  <si>
    <t>Mettre en place une démarche d’intervention sociale s’appuyant sur un diagnostic territorial partagé</t>
  </si>
  <si>
    <t>Préserver, gérer, restaurer et valoriser le patrimoine naturel isarien</t>
  </si>
  <si>
    <t>Protéger et gérer la ressource en eau</t>
  </si>
  <si>
    <t>Maîtriser la production de déchets ménagers et assimilés, et assurer leur valorisation</t>
  </si>
  <si>
    <t>Maîtriser la consommation d’énergie et développer les énergies renouvelables</t>
  </si>
  <si>
    <t>Développer l’interconnexion et les modes de transports alternatifs à la voiture individuelle</t>
  </si>
  <si>
    <t>Promouvoir une approche durable en matière d’urbanisme et de projets structurants</t>
  </si>
  <si>
    <t>Développer une offre de logement diversifiée, répondant aux critères de durabilité</t>
  </si>
  <si>
    <t>Répondre aux besoins territoriaux à l’aide d’outils variés</t>
  </si>
  <si>
    <t>Nouvelle</t>
  </si>
  <si>
    <t>39
40
42</t>
  </si>
  <si>
    <t>53
54</t>
  </si>
  <si>
    <t>45
47
48</t>
  </si>
  <si>
    <t>69
88
36
37</t>
  </si>
  <si>
    <t>75
76
77</t>
  </si>
  <si>
    <t>79
80</t>
  </si>
  <si>
    <t>31
36</t>
  </si>
  <si>
    <t>ETAT D'AVANCEMENT</t>
  </si>
  <si>
    <t>OBJECTIF</t>
  </si>
  <si>
    <t>• Faciliter les relations entre le Conseil général, ses agents et ses partenaires
• Informer les agents du Conseil général</t>
  </si>
  <si>
    <t xml:space="preserve">• Diminuer et recycler les déchets du Conseil général
• Promouvoir les achats éco-responsables au Conseil général et à ses partenaires </t>
  </si>
  <si>
    <t xml:space="preserve">• Renforcer le travail d’intégration des travailleurs handicapés </t>
  </si>
  <si>
    <t>• Informer les isariens en utilisant des outils plus responsables
• Mettre à disposition des outils d’échanges dématérialisés entre citoyens
• Intégrer les problématiques de mobilité dans l’accès à l’information web</t>
  </si>
  <si>
    <t>• Prendre en compte les objectifs du développement durable dans l’organisation et le déroulement des manifestations sportives et culturelles 
• Développer une information et une communication éco-responsables</t>
  </si>
  <si>
    <t>• Faire vivre la démocratie participative dans le Département
• Suivre et évaluer régulièrement l’Agenda 21 départemental
• Valoriser les avis du CDDO sur les grands dossiers du Conseil général</t>
  </si>
  <si>
    <t>• Diminuer les consommations en eau et en énergie des bâtiments départementaux</t>
  </si>
  <si>
    <t>• Concevoir des bâtiments respectueux de l’environnement</t>
  </si>
  <si>
    <t>• Contribuer à la préservation de la biodiversité</t>
  </si>
  <si>
    <t>• Favoriser l’utilisation des produits et matériaux recyclés
• Favoriser la mise en œuvre de techniques moins consommatrices d’énergie / émettrices de gaz à effet de serre</t>
  </si>
  <si>
    <t xml:space="preserve">
• Informer et sensibiliser les isariens aux enjeux du développement durable
• Promouvoir une démarche durable par l’événementiel </t>
  </si>
  <si>
    <t>• Soutenir l’aménagement et l’entretien d’itinéraires pour tous types de randonnées (cycliste, équestre, pédestre)
• Soutenir le développement local généré par l’activité randonnée au travers d’actions de promotion, édition et animation
• Signaliser les points d’intérêt touristique d’intérêt départementaux et soutenir les projets locaux de signalisation touristique</t>
  </si>
  <si>
    <t>• Accroître, améliorer et adapter l’hébergement touristique</t>
  </si>
  <si>
    <t>• Entretenir, sauvegarder et valoriser le petit patrimoine public et privé
• Promouvoir l’ensemble du patrimoine historique et culturel du département</t>
  </si>
  <si>
    <t>• Soutenir la création et le développement des entreprises dans l’Oise
• Sensibiliser les acteurs économiques à la qualité de l’immobilier d’entreprise et au développement durable
• Valoriser les « jeunes talents de l’Oise » à l’initiative économique</t>
  </si>
  <si>
    <t>• Participer à l’aménagement économique durable de l’Oise
• Faciliter la reconversion des friches industrielles</t>
  </si>
  <si>
    <t>• Soutenir et développer le réseau associatif agricole
• Promouvoir la qualité nutritionnelle des produits locaux dans les cantines</t>
  </si>
  <si>
    <t>• Développer de façon maîtrisée l’aéroport de Beauvais-Tillé :
- avec une meilleure articulation avec les politiques économiques et touristiques des collectivités territoriales
- dans le respect des caractéristiques environnementales</t>
  </si>
  <si>
    <t>• Faciliter l’insertion professionnelle de personnes sans emploi rencontrant des difficultés sociales et professionnelles d’accès à l’emploi
• Consolider et développer les initiatives d’entreprises solidaires avec la mise en place d’un schéma départemental à  5 ans de l’économie solidaire. 2 exemples :
- Consolider et développer les Structures de l’Insertion par l’Activité Economique (SIAE)
- Développer des emplois verts</t>
  </si>
  <si>
    <t>• Couvrir l’ensemble du territoire isarien par des réseaux de téléphonie mobile et par l’Internet à haut débit</t>
  </si>
  <si>
    <t>• Faciliter l’accès des isariens à un ensemble de services
• Simplifier l’obtention des différentes prestations
• Faciliter la mise en ligne de nouveaux services en liaison avec les partenaires du Conseil général</t>
  </si>
  <si>
    <t>• Diversifier les services de proximité du Conseil général
• Soutenir les communes et les intercommunalités dans leur projet de création ou de reprise de locaux destinés à accueillir des commerçants, des artisans et des professionnels de santé en milieu rural
• Améliorer l’accueil dans les Maisons de la Solidarité et de la Famille (MSF)</t>
  </si>
  <si>
    <t xml:space="preserve">• Généraliser l’accessibilité des équipements et bâtiments départementaux aux personnes à mobilité réduite </t>
  </si>
  <si>
    <t>• Faciliter l’autonomie, ainsi que la mobilité des jeunes et des publics en insertion</t>
  </si>
  <si>
    <t>• Optimiser le service de transport à la demande
• Développer l’accessibilité des lignes de transports en commun</t>
  </si>
  <si>
    <t>• Développer l’accessibilité à la pratique physique et sportive pour tous
• Diversifier les publics
• Participer au financement d’équipements sportifs de proximité pour mieux irriguer le territoire
• Aider au développement des manifestations sportives</t>
  </si>
  <si>
    <t>• Assurer une programmation culturelle continue, tout au long de l’année, diversifiée et couvrant le territoire, avec une attention particulière en faveur des zones rurales
• Favoriser à la culture pour tous
• Conquérir et fidéliser de nouveaux publics</t>
  </si>
  <si>
    <t>• Renforcer l’attractivité culturelle de l’Oise
• Promouvoir les équipements culturels départementaux
• Mieux irriguer le territoire</t>
  </si>
  <si>
    <t>• Favoriser le développement de projets culturels et artistiques
• Développer les parcours artistiques et culturels dans les collèges
• Favoriser l’accès aux savoirs
• Sensibiliser les collégiens à l’art et à la culture par l’expérimentation
• Amener les élèves à rencontrer les artistes et les professionnels de la culture
• Favoriser leur confrontation aux œuvres
• Lutter contre les inégalités territoriales d’accès à la culture</t>
  </si>
  <si>
    <t>• Garantir une couverture équitable du territoire en service d’accueil de la petite enfance
• Maintenir un accompagnement des équipes de Protection Maternelle Infantile (PMI).
• Poursuivre l’accompagnement des structures « petite enfance », et des parents/familles.
• Développer l’accueil et la formation chez les assistant(e)s maternel(le)s.</t>
  </si>
  <si>
    <t>• Poursuivre l’accompagnement des parents/familles.
• Développer un dispositif d’accueil adapté aux différentes situations.
• Adapter l’offre au besoin, tant qualitatif que quantitatif.</t>
  </si>
  <si>
    <t>• Repérer et protéger de manière précoce les enfants en risque et/ou en danger
• Développer des partenariats et poursuivre la politique de prévention
• Soutenir les parents dans leur fonction d’éducateur et poursuivre l’accompagnement des parents/familles
• Renforcer les actions départementales d’accompagnement à la parentalité
• Favoriser l’orientation des adolescents</t>
  </si>
  <si>
    <t>• Mise en œuvre du schéma de protection maternelle et infantile – promotion de la santé
• Accompagner et soutenir les actions de prévention et de promotion de la santé durable
• Développer des actions d’éducation nutritionnelle et de promotion de l’activité physique</t>
  </si>
  <si>
    <t>• Développer l’usage des nouvelles technologies éducatives
• Poursuivre et améliorer la politique d’équipement général des collèges
• Contribuer à l’accès aux savoirs au domicile des collégiens
• Augmenter le nombre de visiteurs du portail éducatif PEO60</t>
  </si>
  <si>
    <t>• Contribuer à l’égalité des chances des collégiens isariens
• Favoriser l’égalité du territoire en matière périscolaire et éducative</t>
  </si>
  <si>
    <t>• Accompagner socialement les bénéficiaires du RSA dans la levée de leurs freins à l’emploi.
• Assurer une offre d’insertion répondant aux besoins des publics en accompagnement social. 
• Garantir la cohérence des parcours d’insertion des bénéficiaires du RSA.</t>
  </si>
  <si>
    <t>• Renforcer les aides et outils accessibles aux personnes en difficulté
• Recentrer les actions en fonction des besoins identifiés sur le territoire</t>
  </si>
  <si>
    <t>• Faciliter les démarches des personnes en perte d’autonomie
• Améliorer la qualité de l’offre d’accompagnement des personnes en perte d’autonomie
• Répondre aux principaux besoins des personnes en perte d’autonomie</t>
  </si>
  <si>
    <t>• Développer une offre adaptée aux dépendances spécifiques
• Répondre aux besoins de prise en charge des personnes dépendantes</t>
  </si>
  <si>
    <t>• Mettre en place un projet de territoire s’appuyant sur un diagnostic partagé
• Améliorer l’accueil au sein des services sociaux
• Promouvoir la participation des habitants par des réponses collectives</t>
  </si>
  <si>
    <t>• Allier préservation et valorisation du patrimoine naturel isarien
• Soutenir la protection de nouveaux espaces
• Sensibiliser les isariens aux enjeux écologiques</t>
  </si>
  <si>
    <t>• Favoriser l’aménagement et l’ouverture au public des espaces naturels sensibles, propriétés de département
• Proposer des programmes de sensibilisation et de formation aux enjeux écologiques</t>
  </si>
  <si>
    <t>• Protéger la ressource en eau sur l’ensemble de son cycle
• Sensibiliser les isariens à une utilisation raisonnée de l’eau potable</t>
  </si>
  <si>
    <t>• Entretenir les cours d’eau de l’Oise
• Restaurer la qualité des milieux aquatiques
• Prévenir et lutter contre les inondations</t>
  </si>
  <si>
    <t>• Réduire à la source la production de déchets ménagers et assimilés
• Optimiser les capacités et performances des installations existantes
• Maîtriser les coûts de gestion pour les usagers
• Encourager les activités créatrices d’emplois telles que la filière du recyclage</t>
  </si>
  <si>
    <t>• Contribuer à la réduction des émissions de gaz à effet de serre
• Développer les soutiens aux projets de maîtrise de l’énergie et de développement des énergies renouvelables
• Sensibiliser et informer les isariens sur le thème de l’énergie</t>
  </si>
  <si>
    <t>• Concurrencer l’utilisation de la voiture individuelle, tout en sécurisant l’ensemble des modes de déplacement
• Promouvoir les déplacements collectifs, le covoiturage et les transports doux
• Augmenter le nombre d’utilisateurs des transports en commun
• Développer l’accessibilité des lignes de transports en commun
• Développer la coordination des services de transports dans un but d’intermodalité</t>
  </si>
  <si>
    <t>• Favoriser l’intermodalité en développant les réseaux de circulations douces
• Créer une infrastructure structurante à l’échelle du département</t>
  </si>
  <si>
    <t>• Moderniser le réseau départemental de transport
• Améliorer la sécurité des routes départementales
• Garantir la disponibilité du réseau routier</t>
  </si>
  <si>
    <t>• Optimiser la gestion du droit des sols
• Participer à l’urbanisation équilibrée des territoires communaux</t>
  </si>
  <si>
    <t>• Accompagner les projets structurants participant à rendre plus attractif le territoire isarien</t>
  </si>
  <si>
    <t>• Accroître l’offre de logements sociaux
• Diversifier l’offre de logements
• Faciliter le montage d’opérations foncières
• Favoriser la mixité sociale</t>
  </si>
  <si>
    <t>• Réhabiliter le parc privé
• Améliorer le cadre de vie dans le parc HLM existant
• Soutenir le développement de l’habitat durable</t>
  </si>
  <si>
    <t>• Assurer l’accès et le maintien au logement des publics spécifiques ou défavorisés</t>
  </si>
  <si>
    <t>• Soutenir financièrement les projets d’aménagement locaux
• Renforcer la cohésion territoriale et soutenir un développement équilibré du territoire</t>
  </si>
  <si>
    <t>• Soutenir la vie associative locale
• Développer des conventions d’objectifs avec ses partenaires</t>
  </si>
  <si>
    <t xml:space="preserve">• Apporter une expertise aux porteurs de projets locaux
• Accompagner les petites collectivités dans la faisabilité de leurs projets
• Faire bénéficier les pouvoirs adjudicateurs isariens de la passation de marchés publics, ou de la conclusion d’accords-cadres de travaux, de fournitures ou de services
</t>
  </si>
  <si>
    <t>ACTION A21 2005</t>
  </si>
  <si>
    <t>ETAT MISE EN ŒUVRE ACTION</t>
  </si>
  <si>
    <t>ETAT DE LA MISE EN ŒUVRE DE L'ACTION</t>
  </si>
  <si>
    <t>Indicateurs identifiés et accessibles</t>
  </si>
  <si>
    <t xml:space="preserve">Pas d'indicateurs </t>
  </si>
  <si>
    <t>INVESTISSEMENT</t>
  </si>
  <si>
    <t>FONCTIONNEMENT</t>
  </si>
  <si>
    <t>Action engagée ou en cours</t>
  </si>
  <si>
    <r>
      <rPr>
        <b/>
        <sz val="10"/>
        <color theme="1"/>
        <rFont val="Calibri"/>
        <family val="2"/>
        <scheme val="minor"/>
      </rPr>
      <t xml:space="preserve">PARTENARIAT PLURIANNUEL AVEC L' ADEME
</t>
    </r>
    <r>
      <rPr>
        <sz val="10"/>
        <color theme="1"/>
        <rFont val="Calibri"/>
        <family val="2"/>
        <scheme val="minor"/>
      </rPr>
      <t xml:space="preserve">Le Département a adopté en février 2009 son second accord-cadre pluriannuel (2009-2011) avec l'ADEME, fédérant </t>
    </r>
    <r>
      <rPr>
        <b/>
        <sz val="10"/>
        <color theme="1"/>
        <rFont val="Calibri"/>
        <family val="2"/>
        <scheme val="minor"/>
      </rPr>
      <t>39 actions</t>
    </r>
    <r>
      <rPr>
        <sz val="10"/>
        <color theme="1"/>
        <rFont val="Calibri"/>
        <family val="2"/>
        <scheme val="minor"/>
      </rPr>
      <t xml:space="preserve"> en faveur de la gestion et de la prévention de la production des déchets, de la maitrise de l'énergie et du développement des énergies renouvelables sur le patrimoine départemental, mais aussi l'urbanisme et le logement, et enfin la sensibilisation au développement durable. En 2011, la moitié des actions inscrites dans l'accord-cadre sont réalisées, près d'un tiers sont en cours et enfin 23 % ne sont pas réalisées.
</t>
    </r>
    <r>
      <rPr>
        <u/>
        <sz val="10"/>
        <color theme="1"/>
        <rFont val="Calibri"/>
        <family val="2"/>
        <scheme val="minor"/>
      </rPr>
      <t xml:space="preserve">2010 : </t>
    </r>
    <r>
      <rPr>
        <sz val="10"/>
        <color theme="1"/>
        <rFont val="Calibri"/>
        <family val="2"/>
        <scheme val="minor"/>
      </rPr>
      <t xml:space="preserve">10 % d'actions non réalisées / 85 % d'actions en cours / 2 % d'actions réalisées
</t>
    </r>
    <r>
      <rPr>
        <u/>
        <sz val="10"/>
        <color theme="1"/>
        <rFont val="Calibri"/>
        <family val="2"/>
        <scheme val="minor"/>
      </rPr>
      <t xml:space="preserve">2011 : </t>
    </r>
    <r>
      <rPr>
        <sz val="10"/>
        <color theme="1"/>
        <rFont val="Calibri"/>
        <family val="2"/>
        <scheme val="minor"/>
      </rPr>
      <t xml:space="preserve">23 % d'actions non réalisées / 28 % d'actions en cours /  49 % d'actions réalisées
</t>
    </r>
    <r>
      <rPr>
        <b/>
        <sz val="10"/>
        <color theme="1"/>
        <rFont val="Calibri"/>
        <family val="2"/>
        <scheme val="minor"/>
      </rPr>
      <t>PLAN CLIMAT TERRITORIAL – BILAN GAZ A EFFET DE SERRE</t>
    </r>
    <r>
      <rPr>
        <sz val="10"/>
        <color theme="1"/>
        <rFont val="Calibri"/>
        <family val="2"/>
        <scheme val="minor"/>
      </rPr>
      <t xml:space="preserve">
En décembre 2011, le Département s'est engagé dans la réalisation de son bilan carbone sur son patrimoine et ses missions, première étape vers l'élaboration de son Plan Climat Energie Territorial. Il a ainsi mandaté le bureau d'études ECOACT pour réaliser le bilan des émissions de gaz à effet de serre liées à la gestion de son patrimoine et à la réalisation de ses missions. Les résultats de l'étude seront livrés en juin 2012, avec une restitution à l'ensemble de la collectivité à l'automne 2012.
</t>
    </r>
    <r>
      <rPr>
        <b/>
        <sz val="10"/>
        <color theme="1"/>
        <rFont val="Calibri"/>
        <family val="2"/>
        <scheme val="minor"/>
      </rPr>
      <t>ESPACE INFO ENERGIE</t>
    </r>
    <r>
      <rPr>
        <sz val="10"/>
        <color theme="1"/>
        <rFont val="Calibri"/>
        <family val="2"/>
        <scheme val="minor"/>
      </rPr>
      <t xml:space="preserve">
Depuis 2008, le Département soutient l'Agence Départementale d'Information sur le Logement (ADIL) pour la création et le maintien d'un réseau de conseillers Energie (3 postes financés) via les permanences de l'Espace Info Energie (EIE) dans les Maisons du Conseil général  et  aux Ateliers de la Bergerette qui accueille depuis 2003 un EIE. En 2011, 503 consultations ont été réalisées, avec 62 % en rendez-vous physiques et 32 % par téléphone. On constate un léger fléchissement des consultations par rapport à 2010, correspondant à la tendance nationale.
</t>
    </r>
    <r>
      <rPr>
        <b/>
        <sz val="10"/>
        <color theme="1"/>
        <rFont val="Calibri"/>
        <family val="2"/>
        <scheme val="minor"/>
      </rPr>
      <t>DEVELOPPEMENT DES ENERGIES RENOUVELABLES</t>
    </r>
    <r>
      <rPr>
        <sz val="10"/>
        <color theme="1"/>
        <rFont val="Calibri"/>
        <family val="2"/>
        <scheme val="minor"/>
      </rPr>
      <t xml:space="preserve">
Le Département maintient son engagement en faveur du développement et de la promotion des énergies renouvelables en soutenant les collectivités locales pour des projets d’énergies renouvelables et en bonifiant ses aides aux bailleurs sociaux pour des projets de bâtiments de haute qualité environnementale. 
</t>
    </r>
    <r>
      <rPr>
        <u/>
        <sz val="10"/>
        <color theme="1"/>
        <rFont val="Calibri"/>
        <family val="2"/>
        <scheme val="minor"/>
      </rPr>
      <t xml:space="preserve">2011 : </t>
    </r>
    <r>
      <rPr>
        <sz val="10"/>
        <color theme="1"/>
        <rFont val="Calibri"/>
        <family val="2"/>
        <scheme val="minor"/>
      </rPr>
      <t>3 projets soutenus (extension d'une école primaire à Crèvecoeur -le-Grand et centre multi-accueil et bâtiment périscolaire BBC à Saint Omer en Chaussée)</t>
    </r>
  </si>
  <si>
    <t>non renseignable (projet EnR)</t>
  </si>
  <si>
    <t>VANBESIEN Sandra</t>
  </si>
  <si>
    <t>Région Picardie
Collectivités locales
ADEME
Ateliers de la Bergerette
ADIL 60</t>
  </si>
  <si>
    <t>APF
Inspection académique
 Direction départementale des affaires sanitaires et sociales</t>
  </si>
  <si>
    <t>Région Picardie
ONF
CRPF
DREAL Picardie
CENP
CPIE
CBNBl
Agences de l'Eau Seine-Normandie et Artois-Picardie
PNR Oise Pays de France
Associations naturalistes
Collectivités locales</t>
  </si>
  <si>
    <r>
      <rPr>
        <b/>
        <sz val="10"/>
        <color theme="1"/>
        <rFont val="Calibri"/>
        <family val="2"/>
        <scheme val="minor"/>
      </rPr>
      <t>• MARAIS DE SACY</t>
    </r>
    <r>
      <rPr>
        <sz val="10"/>
        <color theme="1"/>
        <rFont val="Calibri"/>
        <family val="2"/>
        <scheme val="minor"/>
      </rPr>
      <t xml:space="preserve">
Poursuite des actions du Département : entretien par pâturage adapté aux objectifs écologiques (troupeau de bovins et d'équins camarguais), 2è année du programme de travaux de restauration écologique Natura 2000 (2010-2014), sensibilisation à la richesse écologique du site lors de la journée pâturage (septembre 2011) et l'oise verte et bleue (juin 2011).
Maison de l'Environnement : dernière étude de dérogation au titre des espèces protégées déposée à la DREAL fin 2011 (autorisation attendue courant 2012).
</t>
    </r>
    <r>
      <rPr>
        <b/>
        <sz val="10"/>
        <color theme="1"/>
        <rFont val="Calibri"/>
        <family val="2"/>
        <scheme val="minor"/>
      </rPr>
      <t>• SITE FORESTIER D’ELINCOURT SAINTE MARGUERITE</t>
    </r>
    <r>
      <rPr>
        <sz val="10"/>
        <color theme="1"/>
        <rFont val="Calibri"/>
        <family val="2"/>
        <scheme val="minor"/>
      </rPr>
      <t xml:space="preserve">
Adoption en juillet 2011 du plan de gestion forestière élaboré par l'Office National des Forêts qui définit un programme de travaux pour la période 2011-2030. Entretien des sentiers réalisés en régie avec deux Contrats Unique d'Insertion (CUI).</t>
    </r>
  </si>
  <si>
    <t xml:space="preserve">Dir.Com </t>
  </si>
  <si>
    <t>ONF
CPIE
CENP
Syndicat mixte des Marais de Sacy
DDT (Etat)
collectivités locales
associations naturalistes
Fédération des chasseurs
Associations de chasse</t>
  </si>
  <si>
    <t>DIRT
DER
DCDIF</t>
  </si>
  <si>
    <t>Indicateur du nombre de jeunes sensibilisés aux ENS n'est pas renseignable car pas de distinction dans le rapport d'activités transmis par le CPIE et pas d'objectif clair fixé par le Département
Indicateur du nombre d'hectares de zones humides dans les ENS n'est pas rensignable car pas de suivi particulier à l'heure d'ahujourd'hui avec le CENP sur les ENS gérés
Indicateur ha ENS en 2010 : quel périmètre pour le calcul de l'indicateur ?</t>
  </si>
  <si>
    <t>Investissement : Crédits "Aide aux communes"</t>
  </si>
  <si>
    <r>
      <rPr>
        <b/>
        <sz val="10"/>
        <color theme="1"/>
        <rFont val="Calibri"/>
        <family val="2"/>
        <scheme val="minor"/>
      </rPr>
      <t>POLITIQUE DEPARTEMENTALE DES ESPACES NATURELS SENSIBLES (ENS)</t>
    </r>
    <r>
      <rPr>
        <sz val="10"/>
        <color theme="1"/>
        <rFont val="Calibri"/>
        <family val="2"/>
        <scheme val="minor"/>
      </rPr>
      <t xml:space="preserve">
3 nouveaux ENS inscrits (1 ENS d'intérêt local et 2 ENS d'intérêt départemental) au schéma départemental ENS portant leur nombre total à 247.
43 sites soutenus pour l'aménagement et l'entretien en 2011 / 24 sites ouverts au public à ce jour.
</t>
    </r>
    <r>
      <rPr>
        <b/>
        <sz val="10"/>
        <color theme="1"/>
        <rFont val="Calibri"/>
        <family val="2"/>
        <scheme val="minor"/>
      </rPr>
      <t>PRISE EN COMPTE DES BIOCORRIDORS</t>
    </r>
    <r>
      <rPr>
        <sz val="10"/>
        <color theme="1"/>
        <rFont val="Calibri"/>
        <family val="2"/>
        <scheme val="minor"/>
      </rPr>
      <t xml:space="preserve">
16 Grands Ensembles Naturels Sensibles identifiés dans le schéma départemental ENS adopté en 2009. Réflexions à venir dans le cadre du schéma régional de cohérence écologique piloté par la Région Picardie et la DREAL.
</t>
    </r>
    <r>
      <rPr>
        <b/>
        <sz val="10"/>
        <color theme="1"/>
        <rFont val="Calibri"/>
        <family val="2"/>
        <scheme val="minor"/>
      </rPr>
      <t>PLANS D’ACTIONS REGIONAUX EN FAVEUR DES ESPECES EMBLEMATIQUES</t>
    </r>
    <r>
      <rPr>
        <sz val="10"/>
        <color theme="1"/>
        <rFont val="Calibri"/>
        <family val="2"/>
        <scheme val="minor"/>
      </rPr>
      <t xml:space="preserve">
Butor étoilé : maintien de son habitat par les opérations d'entretien éccologique sur les Marais de Sacy.
Chauve-souris : soutien de la mise en oeuvre du plan régional d'action chiroptères 2010-2013 par l'Office National des Forêts (5,000 euros en 2011).
</t>
    </r>
    <r>
      <rPr>
        <b/>
        <sz val="10"/>
        <color theme="1"/>
        <rFont val="Calibri"/>
        <family val="2"/>
        <scheme val="minor"/>
      </rPr>
      <t>BILANS DE VALORISATION DU PATRIMOINE NATUREL ISARIEN</t>
    </r>
    <r>
      <rPr>
        <sz val="10"/>
        <color theme="1"/>
        <rFont val="Calibri"/>
        <family val="2"/>
        <scheme val="minor"/>
      </rPr>
      <t xml:space="preserve">
Le Département soutient, depuis 2009, le Conservatoire des espaces naturels de Picardie (CENP) dans la réalisation de bilans du patrimoine sur les territoires suivants : le Grand Beauvaisis, le Noyonnais, le Plateau Picard, le Vexin-Thelle, le Compiègnois, le Grand bassin creillois et le Sud de l’Oise (2/7 réalisés à ce jour).
</t>
    </r>
    <r>
      <rPr>
        <b/>
        <sz val="10"/>
        <color theme="1"/>
        <rFont val="Calibri"/>
        <family val="2"/>
        <scheme val="minor"/>
      </rPr>
      <t>DISPOSITIFS CONCERNANT LES ZONES HUMIDES, LES MILIEUX FORESTIERS</t>
    </r>
    <r>
      <rPr>
        <sz val="10"/>
        <color theme="1"/>
        <rFont val="Calibri"/>
        <family val="2"/>
        <scheme val="minor"/>
      </rPr>
      <t xml:space="preserve">
Financement départemental d'une cellule d'assistance technique zones humides (CATZH) animée par le CENP depuis 2009 : diagnostic de 16 zones humides de l'Oise en 2010, contractualisation de certains sites depuis 2011 pour réaliser des travaux de restauration écologique des zones humides.
10 forêts domaniales soutenues par le Département à hauteur de 270 000 euros pour l'aménagement et la gestion en 2011 et 3 forêts privées à ce jour soutenues par le Département à hauteur de 30 000 euros pour l'aménagement et la gestion en 2011.
</t>
    </r>
    <r>
      <rPr>
        <b/>
        <sz val="10"/>
        <color theme="1"/>
        <rFont val="Calibri"/>
        <family val="2"/>
        <scheme val="minor"/>
      </rPr>
      <t xml:space="preserve">
SENSIBILISATION AUPRES DU PUBLIC</t>
    </r>
    <r>
      <rPr>
        <sz val="10"/>
        <color theme="1"/>
        <rFont val="Calibri"/>
        <family val="2"/>
        <scheme val="minor"/>
      </rPr>
      <t xml:space="preserve">
Sensibilisation au patrimoine naturel auprès des 16 MCG de l'Oise (animations effectuées de 2008 à 2011).
Soutien du Département à la mission de sensibilisation du Conservatoire d'Espaces Naturels de Picardie : 35 chantiers natures réalisés sur des ENS (179 participants) ; 21 sorties natures réalisées sur des ENS (890 participants) et 9 actions de communication dont la participation au Village Développement Durable du Département en avril 2011.
Soutien du Département aux sorties nature organisées par le Centre Permanent d'Initiatives pour l'Environnement (CPIE).</t>
    </r>
  </si>
  <si>
    <t>OBSERVATIONS / REMARQUES</t>
  </si>
  <si>
    <r>
      <t>Adopté</t>
    </r>
    <r>
      <rPr>
        <b/>
        <sz val="10"/>
        <color theme="1"/>
        <rFont val="Calibri"/>
        <family val="2"/>
        <scheme val="minor"/>
      </rPr>
      <t xml:space="preserve"> </t>
    </r>
    <r>
      <rPr>
        <sz val="10"/>
        <color theme="1"/>
        <rFont val="Calibri"/>
        <family val="2"/>
        <scheme val="minor"/>
      </rPr>
      <t xml:space="preserve">en mai 2010, le PDEDMA a pour but de coordonner l’ensemble des actions à mener, tant par les pouvoirs publics que par les organismes privés, en vue d’assurer la gestion des déchets ménagers et assimilés aux horizons 5, 10 et 15 ans.  Malgré la suspension de son PDEDMA en juillet 2010 par le Tribunal Administratif d'Amiens, le Département met en œuvre une politique de prévention de la production des déchets afin d’atteindre les objectifs ambitieux de réduction  à la source fixés dans son Plan.  A cet effet, le Département aide et accompagne tous les projets contribuant à l’atteinte de ces objectifs (aide à l’acquisition de composteurs individuels, création ou extension de déchèteries, création de recyclerie, soutien à l’embauche « ambassadeurs du tri »…)
Afin de suivre annuellement l’atteinte des objectifs du plan et l’évolution des besoins en terme de traitement, le Département entame une réflexion sur la mise en place d'un Observatoire Départemental des Déchets Ménagers et Assimilés. Cet outil de suivi doit également permettre une meilleur connaissance des gisements des sous-produits de l'assainissement (martières de vidanges...) et des déchets d'activité économiques dont le manque de données a été constaté lors des travaux de révision du Plan. </t>
    </r>
  </si>
  <si>
    <t>INDICATEUR</t>
  </si>
  <si>
    <t>PERTINENCE INDICATEUR</t>
  </si>
  <si>
    <t>NON</t>
  </si>
  <si>
    <t>AMIC Chantal</t>
  </si>
  <si>
    <t>PETE Bruno</t>
  </si>
  <si>
    <t>Structures d'insertion par l'activité économique
Associations
Collectivités locales
Pôle Emploi
Acteurs de l'économie solidaire</t>
  </si>
  <si>
    <r>
      <t xml:space="preserve">Evaluation partagée avec les partenaires du </t>
    </r>
    <r>
      <rPr>
        <b/>
        <sz val="10"/>
        <color theme="1"/>
        <rFont val="Calibri"/>
        <family val="2"/>
        <scheme val="minor"/>
      </rPr>
      <t xml:space="preserve">Plan Départemental d'Insertion (PDI) 2010 </t>
    </r>
    <r>
      <rPr>
        <sz val="10"/>
        <color theme="1"/>
        <rFont val="Calibri"/>
        <family val="2"/>
        <scheme val="minor"/>
      </rPr>
      <t xml:space="preserve">(reconduit en 2011), avec des résultats attendus en 2012 pour préparer le futur PDI fortement tourné vers l'insertion socio-professionnelle des publics.
Elaboration d'un </t>
    </r>
    <r>
      <rPr>
        <b/>
        <sz val="10"/>
        <color theme="1"/>
        <rFont val="Calibri"/>
        <family val="2"/>
        <scheme val="minor"/>
      </rPr>
      <t>Pacte Territorial Local d'Insertion</t>
    </r>
    <r>
      <rPr>
        <sz val="10"/>
        <color theme="1"/>
        <rFont val="Calibri"/>
        <family val="2"/>
        <scheme val="minor"/>
      </rPr>
      <t>, sur le territoire de Creil Clermont, finalisé fin 2011 (préfigurant la mise en place de Pactes Locaux sur les 4 autres territoires) permettant de définir les engagements et modalités de coordination de partenaires locaux pour favoriser le retour à l'emploi des allocataires du RSA. Ce Pacte a été conçu avec les partenaires du territoire concerné, avec l'appui d'instances de pilotage du projet spécifiques.
Réflexion engagée autour de la mise en place d'équipes dédiées à l'insertion socio-professionnelle des allocataires, en lien avec Pôle Emploi, afin de favoriser une meilleure orientation et un accompagnement personnalisé possibles des nouveaux allocataires du RSA. 
Création d'outils support à ces évolutions, et refonte de la fiche d'oriention socio-professionnelle permettant de disposer d'une connaissance plus fine du parcours (formation, expérience professionnelle, et attentes) des usagers.</t>
    </r>
  </si>
  <si>
    <t>OUI</t>
  </si>
  <si>
    <t>LTEIF Salim</t>
  </si>
  <si>
    <t xml:space="preserve">OUERTANI Samia </t>
  </si>
  <si>
    <t>APSJO
Réseau Missions Locales
Acteurs de l'insertion sociale</t>
  </si>
  <si>
    <t>Sandra : est-il possible de renseigner les indicateurs pour l'année 2010, afin d'avoir une vision évolutive de cette action ? Merci d'avance</t>
  </si>
  <si>
    <t>DASI
DEF</t>
  </si>
  <si>
    <t>PETE Bruno
OUVRARD Sophie</t>
  </si>
  <si>
    <t xml:space="preserve">Conservatoire d'espace naturel de Picardie
Conservatoire botanique national de Bailleul
</t>
  </si>
  <si>
    <t>Syndicat mixte des transports collectifs de l'Oise
Autorités organisatrices des transports de l'Oise
Collectivités locales</t>
  </si>
  <si>
    <r>
      <rPr>
        <b/>
        <sz val="10"/>
        <rFont val="Calibri"/>
        <family val="2"/>
        <scheme val="minor"/>
      </rPr>
      <t>Indice d’avancement du plan routier</t>
    </r>
    <r>
      <rPr>
        <sz val="10"/>
        <rFont val="Calibri"/>
        <family val="2"/>
        <scheme val="minor"/>
      </rPr>
      <t xml:space="preserve">
</t>
    </r>
    <r>
      <rPr>
        <u/>
        <sz val="10"/>
        <rFont val="Calibri"/>
        <family val="2"/>
        <scheme val="minor"/>
      </rPr>
      <t>2009 :</t>
    </r>
    <r>
      <rPr>
        <sz val="10"/>
        <rFont val="Calibri"/>
        <family val="2"/>
        <scheme val="minor"/>
      </rPr>
      <t xml:space="preserve"> 14 opérations en cours (phase étude ou travaux)
</t>
    </r>
    <r>
      <rPr>
        <u/>
        <sz val="10"/>
        <rFont val="Calibri"/>
        <family val="2"/>
        <scheme val="minor"/>
      </rPr>
      <t xml:space="preserve">2010 : </t>
    </r>
    <r>
      <rPr>
        <sz val="10"/>
        <rFont val="Calibri"/>
        <family val="2"/>
        <scheme val="minor"/>
      </rPr>
      <t xml:space="preserve">20 opérations en cours (phase étude et projet)                  
</t>
    </r>
    <r>
      <rPr>
        <u/>
        <sz val="10"/>
        <rFont val="Calibri"/>
        <family val="2"/>
        <scheme val="minor"/>
      </rPr>
      <t>2011 :</t>
    </r>
    <r>
      <rPr>
        <sz val="10"/>
        <rFont val="Calibri"/>
        <family val="2"/>
        <scheme val="minor"/>
      </rPr>
      <t xml:space="preserve"> 28  opérations en cours (phases étude et projet)          
</t>
    </r>
    <r>
      <rPr>
        <b/>
        <sz val="10"/>
        <rFont val="Calibri"/>
        <family val="2"/>
        <scheme val="minor"/>
      </rPr>
      <t>Accidentologie des routes départementales</t>
    </r>
    <r>
      <rPr>
        <sz val="10"/>
        <rFont val="Calibri"/>
        <family val="2"/>
        <scheme val="minor"/>
      </rPr>
      <t xml:space="preserve">
</t>
    </r>
    <r>
      <rPr>
        <u/>
        <sz val="10"/>
        <rFont val="Calibri"/>
        <family val="2"/>
        <scheme val="minor"/>
      </rPr>
      <t xml:space="preserve">2009 : </t>
    </r>
    <r>
      <rPr>
        <sz val="10"/>
        <rFont val="Calibri"/>
        <family val="2"/>
        <scheme val="minor"/>
      </rPr>
      <t xml:space="preserve">50 accidents mortels ayant provoqué la mort de 55 personnes
</t>
    </r>
    <r>
      <rPr>
        <u/>
        <sz val="10"/>
        <rFont val="Calibri"/>
        <family val="2"/>
        <scheme val="minor"/>
      </rPr>
      <t>2010 :</t>
    </r>
    <r>
      <rPr>
        <sz val="10"/>
        <rFont val="Calibri"/>
        <family val="2"/>
        <scheme val="minor"/>
      </rPr>
      <t xml:space="preserve"> 32 accidents mortels ayant provoqué la mort de 34 personnes
</t>
    </r>
    <r>
      <rPr>
        <u/>
        <sz val="10"/>
        <rFont val="Calibri"/>
        <family val="2"/>
        <scheme val="minor"/>
      </rPr>
      <t xml:space="preserve">2011 : </t>
    </r>
    <r>
      <rPr>
        <sz val="10"/>
        <rFont val="Calibri"/>
        <family val="2"/>
        <scheme val="minor"/>
      </rPr>
      <t xml:space="preserve">33 accidents mortels ayant provoqué la mort de 36 personnes     
</t>
    </r>
    <r>
      <rPr>
        <b/>
        <sz val="10"/>
        <rFont val="Calibri"/>
        <family val="2"/>
        <scheme val="minor"/>
      </rPr>
      <t xml:space="preserve">Nombre de carrefours accidentogènes aménagés </t>
    </r>
    <r>
      <rPr>
        <sz val="10"/>
        <rFont val="Calibri"/>
        <family val="2"/>
        <scheme val="minor"/>
      </rPr>
      <t xml:space="preserve">
</t>
    </r>
    <r>
      <rPr>
        <u/>
        <sz val="10"/>
        <rFont val="Calibri"/>
        <family val="2"/>
        <scheme val="minor"/>
      </rPr>
      <t>2009 :</t>
    </r>
    <r>
      <rPr>
        <sz val="10"/>
        <rFont val="Calibri"/>
        <family val="2"/>
        <scheme val="minor"/>
      </rPr>
      <t xml:space="preserve"> 10
</t>
    </r>
    <r>
      <rPr>
        <u/>
        <sz val="10"/>
        <rFont val="Calibri"/>
        <family val="2"/>
        <scheme val="minor"/>
      </rPr>
      <t>2010 :</t>
    </r>
    <r>
      <rPr>
        <sz val="10"/>
        <rFont val="Calibri"/>
        <family val="2"/>
        <scheme val="minor"/>
      </rPr>
      <t xml:space="preserve"> 5                                                                                                                                                                                                                                                 </t>
    </r>
    <r>
      <rPr>
        <u/>
        <sz val="10"/>
        <rFont val="Calibri"/>
        <family val="2"/>
        <scheme val="minor"/>
      </rPr>
      <t>2011 :</t>
    </r>
    <r>
      <rPr>
        <sz val="10"/>
        <rFont val="Calibri"/>
        <family val="2"/>
        <scheme val="minor"/>
      </rPr>
      <t xml:space="preserve"> 4</t>
    </r>
  </si>
  <si>
    <r>
      <rPr>
        <b/>
        <u/>
        <sz val="10"/>
        <color theme="1"/>
        <rFont val="Calibri"/>
        <family val="2"/>
        <scheme val="minor"/>
      </rPr>
      <t xml:space="preserve">Investissement : </t>
    </r>
    <r>
      <rPr>
        <sz val="10"/>
        <color theme="1"/>
        <rFont val="Calibri"/>
        <family val="2"/>
        <scheme val="minor"/>
      </rPr>
      <t xml:space="preserve">1 723 400 € CP pour les opérations de sécurité + 3 346 250 € CP pour les travaux neufs + 7  009 600 € pour les renforcements calibrage                </t>
    </r>
  </si>
  <si>
    <t>si concertation avec les partenaires quels sont-ils ?</t>
  </si>
  <si>
    <r>
      <rPr>
        <b/>
        <sz val="10"/>
        <color theme="1"/>
        <rFont val="Calibri"/>
        <family val="2"/>
        <scheme val="minor"/>
      </rPr>
      <t>Réduction de la production des déchets</t>
    </r>
    <r>
      <rPr>
        <sz val="10"/>
        <color theme="1"/>
        <rFont val="Calibri"/>
        <family val="2"/>
        <scheme val="minor"/>
      </rPr>
      <t xml:space="preserve">
Prévision 2015 : - 7 %
Prévision 2023 : - 13 %  
</t>
    </r>
    <r>
      <rPr>
        <u/>
        <sz val="10"/>
        <color theme="1"/>
        <rFont val="Calibri"/>
        <family val="2"/>
        <scheme val="minor"/>
      </rPr>
      <t xml:space="preserve">2010 </t>
    </r>
    <r>
      <rPr>
        <sz val="10"/>
        <color theme="1"/>
        <rFont val="Calibri"/>
        <family val="2"/>
        <scheme val="minor"/>
      </rPr>
      <t xml:space="preserve">: - 10,8 %
</t>
    </r>
    <r>
      <rPr>
        <b/>
        <sz val="10"/>
        <color theme="1"/>
        <rFont val="Calibri"/>
        <family val="2"/>
        <scheme val="minor"/>
      </rPr>
      <t xml:space="preserve">
Tonnages annuels des déchets ménagers produits sur le département</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525 259 t
</t>
    </r>
    <r>
      <rPr>
        <b/>
        <sz val="10"/>
        <color theme="1"/>
        <rFont val="Calibri"/>
        <family val="2"/>
        <scheme val="minor"/>
      </rPr>
      <t>Production d’ordures ménagères et assimilées par habitants et par an</t>
    </r>
    <r>
      <rPr>
        <sz val="10"/>
        <color theme="1"/>
        <rFont val="Calibri"/>
        <family val="2"/>
        <scheme val="minor"/>
      </rPr>
      <t xml:space="preserve"> 
</t>
    </r>
    <r>
      <rPr>
        <u/>
        <sz val="10"/>
        <color theme="1"/>
        <rFont val="Calibri"/>
        <family val="2"/>
        <scheme val="minor"/>
      </rPr>
      <t xml:space="preserve">2010 </t>
    </r>
    <r>
      <rPr>
        <sz val="10"/>
        <color theme="1"/>
        <rFont val="Calibri"/>
        <family val="2"/>
        <scheme val="minor"/>
      </rPr>
      <t xml:space="preserve">: 372 kg/hab/an
</t>
    </r>
    <r>
      <rPr>
        <u/>
        <sz val="10"/>
        <color theme="1"/>
        <rFont val="Calibri"/>
        <family val="2"/>
        <scheme val="minor"/>
      </rPr>
      <t xml:space="preserve">Objectif 2012 </t>
    </r>
    <r>
      <rPr>
        <sz val="10"/>
        <color theme="1"/>
        <rFont val="Calibri"/>
        <family val="2"/>
        <scheme val="minor"/>
      </rPr>
      <t xml:space="preserve">: 388 kg/hab/an
</t>
    </r>
    <r>
      <rPr>
        <b/>
        <sz val="10"/>
        <color theme="1"/>
        <rFont val="Calibri"/>
        <family val="2"/>
        <scheme val="minor"/>
      </rPr>
      <t>Taux de valorisation matière et organique</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44,2 %
</t>
    </r>
    <r>
      <rPr>
        <u/>
        <sz val="10"/>
        <color theme="1"/>
        <rFont val="Calibri"/>
        <family val="2"/>
        <scheme val="minor"/>
      </rPr>
      <t>Objectif 2015</t>
    </r>
    <r>
      <rPr>
        <sz val="10"/>
        <color theme="1"/>
        <rFont val="Calibri"/>
        <family val="2"/>
        <scheme val="minor"/>
      </rPr>
      <t xml:space="preserve"> : 45 %
</t>
    </r>
    <r>
      <rPr>
        <b/>
        <sz val="10"/>
        <color theme="1"/>
        <rFont val="Calibri"/>
        <family val="2"/>
        <scheme val="minor"/>
      </rPr>
      <t xml:space="preserve">
Part des déchets enfouis et/ou incinérés</t>
    </r>
    <r>
      <rPr>
        <sz val="10"/>
        <color theme="1"/>
        <rFont val="Calibri"/>
        <family val="2"/>
        <scheme val="minor"/>
      </rPr>
      <t xml:space="preserve">
</t>
    </r>
    <r>
      <rPr>
        <u/>
        <sz val="10"/>
        <color theme="1"/>
        <rFont val="Calibri"/>
        <family val="2"/>
        <scheme val="minor"/>
      </rPr>
      <t>Objectif 2015</t>
    </r>
    <r>
      <rPr>
        <sz val="10"/>
        <color theme="1"/>
        <rFont val="Calibri"/>
        <family val="2"/>
        <scheme val="minor"/>
      </rPr>
      <t xml:space="preserve"> : -15 %
</t>
    </r>
    <r>
      <rPr>
        <u/>
        <sz val="10"/>
        <color theme="1"/>
        <rFont val="Calibri"/>
        <family val="2"/>
        <scheme val="minor"/>
      </rPr>
      <t>2010</t>
    </r>
    <r>
      <rPr>
        <sz val="10"/>
        <color theme="1"/>
        <rFont val="Calibri"/>
        <family val="2"/>
        <scheme val="minor"/>
      </rPr>
      <t xml:space="preserve"> : -13,1 %</t>
    </r>
  </si>
  <si>
    <t>DUPONT Jean-François</t>
  </si>
  <si>
    <r>
      <rPr>
        <b/>
        <sz val="10"/>
        <color theme="1"/>
        <rFont val="Calibri"/>
        <family val="2"/>
        <scheme val="minor"/>
      </rPr>
      <t>Plan Départemental des Espaces, Sites et Itinéraires (PDESI) / Commission Départementale des Espaces, Sites et Itinéraires (CDESI)</t>
    </r>
    <r>
      <rPr>
        <sz val="10"/>
        <color theme="1"/>
        <rFont val="Calibri"/>
        <family val="2"/>
        <scheme val="minor"/>
      </rPr>
      <t xml:space="preserve">
En décembre 2010, l'Assemblée départementale a validé la création de la Commission départementale des Espaces, Sites et Itinéraires (CDESI), instance de consultation du PDESI, conformément au Code du Sport. Cette étape renforce l'engagement du Département en faveur de la protection et de la valorisation du territoire à travers le développement maîtrisé et qualifié des sports de nature. Le dispositif PDESI/CDESi est une démarche expérimentale engagée sur 3 ans (2011-2013, évaluation au second semestre 2012) avec pour principe :
- un périmètre de sports de nature restreint à 5 activités (randonnée pédestre, randonnée équestre, randonnée VTT/VTC, course d'orientation, canoë-kayak)
- une transversalité entre les services concernés du Département (tourisme, circulations douces, environnement, aides aux communes) et Oise Tourisme avec un comité de pilotage chargé de suivre et d'évaluer le fonctionnment de la CDESI
- un réseau de partenaires mobilisés
La CDESI s'est réunie le 30 juin pour son installation et le 8 décembre 2011 pour valider les critères d'éligibilités d'inscription au PDESI.
</t>
    </r>
    <r>
      <rPr>
        <b/>
        <sz val="10"/>
        <color theme="1"/>
        <rFont val="Calibri"/>
        <family val="2"/>
        <scheme val="minor"/>
      </rPr>
      <t xml:space="preserve">5ème édition de l'Oise Fête les Sports en 2011 : </t>
    </r>
    <r>
      <rPr>
        <sz val="10"/>
        <color theme="1"/>
        <rFont val="Calibri"/>
        <family val="2"/>
        <scheme val="minor"/>
      </rPr>
      <t>2 000 bénévoles mobilisés issus de 320 associations sportives, utilisation d'éco-cup, mise en place de tri sélectifs sur les sites et suppression des supports papier pour toutes les réunions et échanges relatifs à la préparation de l'évènement.</t>
    </r>
  </si>
  <si>
    <r>
      <rPr>
        <u/>
        <sz val="10"/>
        <color theme="1"/>
        <rFont val="Calibri"/>
        <family val="2"/>
        <scheme val="minor"/>
      </rPr>
      <t xml:space="preserve">2011 : </t>
    </r>
    <r>
      <rPr>
        <sz val="10"/>
        <color theme="1"/>
        <rFont val="Calibri"/>
        <family val="2"/>
        <scheme val="minor"/>
      </rPr>
      <t xml:space="preserve">
Mise en place de la CDESI
Elaboration des critères d'éligibilités au PDESI</t>
    </r>
    <r>
      <rPr>
        <b/>
        <sz val="10"/>
        <color theme="1"/>
        <rFont val="Calibri"/>
        <family val="2"/>
        <scheme val="minor"/>
      </rPr>
      <t xml:space="preserve">
</t>
    </r>
  </si>
  <si>
    <t>Comités sportifs départementaux
Associations sportives locales
Collectivités locales
Oise Tourisme
PNR Oise Pays de France
ONF
ETAT
Conservatoire d'Espaces Naturels de Picardie</t>
  </si>
  <si>
    <t>DIL
DIRT
DDN</t>
  </si>
  <si>
    <t>PODEVIN Karine</t>
  </si>
  <si>
    <t>MDPH
Centre Régional pour l'Enfance, l'Adolescence et les Adultes Handicapés et Inadaptés de Picardie (CREIA)
CAP Emploi</t>
  </si>
  <si>
    <r>
      <t xml:space="preserve">Indicateur pas pertinent pour mesurer le renforcement de l'intégration des personnes handicapées (nouvel indicateur 2012 : nombre de postes aménagés par rapport aux nombre de agents reconnus handicapés)
valorisation des actions réalisées par les assistantes sociales du personnel (entretiens, sensibilisation)
</t>
    </r>
    <r>
      <rPr>
        <b/>
        <u/>
        <sz val="10"/>
        <color theme="1"/>
        <rFont val="Calibri"/>
        <family val="2"/>
        <scheme val="minor"/>
      </rPr>
      <t>Budget non renseignable car en lien avec les partenaires</t>
    </r>
    <r>
      <rPr>
        <u/>
        <sz val="10"/>
        <color theme="1"/>
        <rFont val="Calibri"/>
        <family val="2"/>
        <scheme val="minor"/>
      </rPr>
      <t xml:space="preserve">
Investissement : </t>
    </r>
    <r>
      <rPr>
        <sz val="10"/>
        <color theme="1"/>
        <rFont val="Calibri"/>
        <family val="2"/>
        <scheme val="minor"/>
      </rPr>
      <t>Aménagement locaux  / CRD St Just / Bandes podotactiles: 8348,08 euros / Monte personne locaux Vinci</t>
    </r>
    <r>
      <rPr>
        <u/>
        <sz val="10"/>
        <color theme="1"/>
        <rFont val="Calibri"/>
        <family val="2"/>
        <scheme val="minor"/>
      </rPr>
      <t xml:space="preserve">
Fonctionnement :</t>
    </r>
    <r>
      <rPr>
        <sz val="10"/>
        <color theme="1"/>
        <rFont val="Calibri"/>
        <family val="2"/>
        <scheme val="minor"/>
      </rPr>
      <t xml:space="preserve"> Formation CRD St Just 1 076,04 euros / Déplacement transport  5 763,49 euros / Traducteur 
langue des signes / Fauteuils 2 843 euros / Prothèses auditives (2012) 9 331 euros / Matériel informatique / 
Chéquiers CESU (2010 et 2011) 44 800 euros</t>
    </r>
  </si>
  <si>
    <t>DALPVH</t>
  </si>
  <si>
    <t>FDIL 2011 : 4,4 millions d'euros (offre nouvelle et cadre de vie)</t>
  </si>
  <si>
    <t>FELIHO David</t>
  </si>
  <si>
    <t>FELIHO David 
BOIXEDA Bertrand
CHESNE Magali</t>
  </si>
  <si>
    <t>BACQUAERT Delphine</t>
  </si>
  <si>
    <t xml:space="preserve">Indicateurs à améliorer l'année prochaine pour mesurer l'impact de cette action au regard du développement durable avec par exemple :
- Destinations des boues (en tonnes de matières sèches par an) : compostage ou incinération
Budget : l'investissement est géré au service du développement des territoires (aides aux communes)
</t>
  </si>
  <si>
    <r>
      <rPr>
        <b/>
        <sz val="10"/>
        <color theme="1"/>
        <rFont val="Calibri"/>
        <family val="2"/>
        <scheme val="minor"/>
      </rPr>
      <t>Subvention annuelle du Conseil général au réseau de conseiller énergie du département.</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60 000 euros
</t>
    </r>
    <r>
      <rPr>
        <u/>
        <sz val="10"/>
        <color theme="1"/>
        <rFont val="Calibri"/>
        <family val="2"/>
        <scheme val="minor"/>
      </rPr>
      <t xml:space="preserve">2011 : </t>
    </r>
    <r>
      <rPr>
        <sz val="10"/>
        <color theme="1"/>
        <rFont val="Calibri"/>
        <family val="2"/>
        <scheme val="minor"/>
      </rPr>
      <t xml:space="preserve">60 000 euros
</t>
    </r>
    <r>
      <rPr>
        <b/>
        <sz val="10"/>
        <color theme="1"/>
        <rFont val="Calibri"/>
        <family val="2"/>
        <scheme val="minor"/>
      </rPr>
      <t>Subvention annuelle du Conseil général aux Ateliers de la Bergerette</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20 000 euros
</t>
    </r>
    <r>
      <rPr>
        <u/>
        <sz val="10"/>
        <color theme="1"/>
        <rFont val="Calibri"/>
        <family val="2"/>
        <scheme val="minor"/>
      </rPr>
      <t xml:space="preserve">2011 : </t>
    </r>
    <r>
      <rPr>
        <sz val="10"/>
        <color theme="1"/>
        <rFont val="Calibri"/>
        <family val="2"/>
        <scheme val="minor"/>
      </rPr>
      <t>20 000 euros</t>
    </r>
  </si>
  <si>
    <t>CAROLE Michel
LEGRAND William
BAZARD Laure</t>
  </si>
  <si>
    <t>Toutes les directions</t>
  </si>
  <si>
    <r>
      <rPr>
        <b/>
        <u/>
        <sz val="10"/>
        <color theme="1"/>
        <rFont val="Calibri"/>
        <family val="2"/>
        <scheme val="minor"/>
      </rPr>
      <t>Guide pratique manifestation éco-responsable :</t>
    </r>
    <r>
      <rPr>
        <sz val="10"/>
        <color theme="1"/>
        <rFont val="Calibri"/>
        <family val="2"/>
        <scheme val="minor"/>
      </rPr>
      <t xml:space="preserve"> voir avec Michel CAROLE qui a suivi sa diffusion 
</t>
    </r>
    <r>
      <rPr>
        <b/>
        <u/>
        <sz val="10"/>
        <color theme="1"/>
        <rFont val="Calibri"/>
        <family val="2"/>
        <scheme val="minor"/>
      </rPr>
      <t>Intranet :</t>
    </r>
    <r>
      <rPr>
        <sz val="10"/>
        <color theme="1"/>
        <rFont val="Calibri"/>
        <family val="2"/>
        <scheme val="minor"/>
      </rPr>
      <t xml:space="preserve"> William LEGRAND
</t>
    </r>
    <r>
      <rPr>
        <b/>
        <u/>
        <sz val="10"/>
        <color theme="1"/>
        <rFont val="Calibri"/>
        <family val="2"/>
        <scheme val="minor"/>
      </rPr>
      <t>Conférences du midi :</t>
    </r>
    <r>
      <rPr>
        <sz val="10"/>
        <color theme="1"/>
        <rFont val="Calibri"/>
        <family val="2"/>
        <scheme val="minor"/>
      </rPr>
      <t xml:space="preserve"> Laure BAZARD
</t>
    </r>
    <r>
      <rPr>
        <b/>
        <u/>
        <sz val="10"/>
        <color theme="1"/>
        <rFont val="Calibri"/>
        <family val="2"/>
        <scheme val="minor"/>
      </rPr>
      <t>réunions territoriales avec les responsables de territoire :</t>
    </r>
    <r>
      <rPr>
        <sz val="10"/>
        <color theme="1"/>
        <rFont val="Calibri"/>
        <family val="2"/>
        <scheme val="minor"/>
      </rPr>
      <t xml:space="preserve"> Kaline CONINCKX</t>
    </r>
  </si>
  <si>
    <t>Le Département continue en 2011 le développement de sa programmation culturelle avec les saisons du cinéma, les contes d’automne, le festival des fanfares et le festival l’Oise en scène Ce dernier festival est nouveau programme proposé en 2011 avec une revisite du concept de Festival l'Oise au théâtre,en partenariat avec la Faïencerie-théâtre de Creil. Ce festival couvre les 5 territoires du département,  pour un public isarien intergénérationnel, porteur de création et novateur.</t>
  </si>
  <si>
    <t>Véronique URVOY
Jean-François DUPONT
Hélène HAZARD
Dominique COUGARD</t>
  </si>
  <si>
    <t>/</t>
  </si>
  <si>
    <t>ADTO
SAO</t>
  </si>
  <si>
    <r>
      <rPr>
        <b/>
        <u/>
        <sz val="10"/>
        <color theme="1"/>
        <rFont val="Calibri"/>
        <family val="2"/>
        <scheme val="minor"/>
      </rPr>
      <t>Suivi des clauses d'insertion sociale :</t>
    </r>
    <r>
      <rPr>
        <sz val="10"/>
        <color theme="1"/>
        <rFont val="Calibri"/>
        <family val="2"/>
        <scheme val="minor"/>
      </rPr>
      <t xml:space="preserve"> Chantal AMIC à la DASI</t>
    </r>
  </si>
  <si>
    <t>VILLARS Aurore</t>
  </si>
  <si>
    <t>Inspection académique
Direction diocésaine de l'enseignement catholique
Université Picardie Jules Verne
Associations 
Oise Tourisme
Comités sportifs départementaux
Acteurs socio-économiques de l'Oise
 ARS
CNRPA
CCAS</t>
  </si>
  <si>
    <t xml:space="preserve">Assocations du domaine du handicap et de la perte d'autonomie
Services d'aides à domicile
Aidants familiaux
</t>
  </si>
  <si>
    <r>
      <t>La capacité installée dans l’Oise est de 6 200 lits en 2011, répartis dans 72 EHPAD : 32 privés commerciaux, 12 autonomes publics, 10 longs séjours dont 1 privé associatif, 10 EHPAD hospitaliers et 9 associatifs. 
Le Département s'engage à développer des solutions alternatives d'hébergement dans des conditions de droit commun et de renforcer le maintien à domicile.</t>
    </r>
    <r>
      <rPr>
        <b/>
        <sz val="10"/>
        <color theme="1"/>
        <rFont val="Calibri"/>
        <family val="2"/>
        <scheme val="minor"/>
      </rPr>
      <t xml:space="preserve">
</t>
    </r>
  </si>
  <si>
    <r>
      <rPr>
        <b/>
        <sz val="10"/>
        <color theme="1"/>
        <rFont val="Calibri"/>
        <family val="2"/>
        <scheme val="minor"/>
      </rPr>
      <t>Nombre de nouvelles places ouvertes pour personnes âgées dépendantes</t>
    </r>
    <r>
      <rPr>
        <sz val="10"/>
        <color theme="1"/>
        <rFont val="Calibri"/>
        <family val="2"/>
        <scheme val="minor"/>
      </rPr>
      <t xml:space="preserve">
</t>
    </r>
    <r>
      <rPr>
        <u/>
        <sz val="10"/>
        <color theme="1"/>
        <rFont val="Calibri"/>
        <family val="2"/>
        <scheme val="minor"/>
      </rPr>
      <t>Fin 2010</t>
    </r>
    <r>
      <rPr>
        <sz val="10"/>
        <color theme="1"/>
        <rFont val="Calibri"/>
        <family val="2"/>
        <scheme val="minor"/>
      </rPr>
      <t xml:space="preserve"> : 905 places (dont 289 pour Alzheimer) 
</t>
    </r>
    <r>
      <rPr>
        <u/>
        <sz val="10"/>
        <color theme="1"/>
        <rFont val="Calibri"/>
        <family val="2"/>
        <scheme val="minor"/>
      </rPr>
      <t xml:space="preserve">2011 : </t>
    </r>
    <r>
      <rPr>
        <sz val="10"/>
        <color theme="1"/>
        <rFont val="Calibri"/>
        <family val="2"/>
        <scheme val="minor"/>
      </rPr>
      <t xml:space="preserve">49 places et 20 accueils de jour pour Alzheimer
</t>
    </r>
    <r>
      <rPr>
        <b/>
        <sz val="10"/>
        <color theme="1"/>
        <rFont val="Calibri"/>
        <family val="2"/>
        <scheme val="minor"/>
      </rPr>
      <t>Nombre de places supplémentaires créées pour les personnes atteintes de la maladie d’Alzheimer</t>
    </r>
    <r>
      <rPr>
        <sz val="10"/>
        <color theme="1"/>
        <rFont val="Calibri"/>
        <family val="2"/>
        <scheme val="minor"/>
      </rPr>
      <t xml:space="preserve">
</t>
    </r>
    <r>
      <rPr>
        <u/>
        <sz val="10"/>
        <color theme="1"/>
        <rFont val="Calibri"/>
        <family val="2"/>
        <scheme val="minor"/>
      </rPr>
      <t>Fin 2010</t>
    </r>
    <r>
      <rPr>
        <sz val="10"/>
        <color theme="1"/>
        <rFont val="Calibri"/>
        <family val="2"/>
        <scheme val="minor"/>
      </rPr>
      <t xml:space="preserve"> : 414 places
</t>
    </r>
    <r>
      <rPr>
        <u/>
        <sz val="10"/>
        <color theme="1"/>
        <rFont val="Calibri"/>
        <family val="2"/>
        <scheme val="minor"/>
      </rPr>
      <t>2011 :</t>
    </r>
    <r>
      <rPr>
        <sz val="10"/>
        <color theme="1"/>
        <rFont val="Calibri"/>
        <family val="2"/>
        <scheme val="minor"/>
      </rPr>
      <t xml:space="preserve"> 0
</t>
    </r>
    <r>
      <rPr>
        <b/>
        <sz val="10"/>
        <color theme="1"/>
        <rFont val="Calibri"/>
        <family val="2"/>
        <scheme val="minor"/>
      </rPr>
      <t>Nombre de nouvelles places ouvertes en foyers d’accueil médicalisé (FAM)</t>
    </r>
    <r>
      <rPr>
        <sz val="10"/>
        <color theme="1"/>
        <rFont val="Calibri"/>
        <family val="2"/>
        <scheme val="minor"/>
      </rPr>
      <t xml:space="preserve">
</t>
    </r>
    <r>
      <rPr>
        <u/>
        <sz val="10"/>
        <color theme="1"/>
        <rFont val="Calibri"/>
        <family val="2"/>
        <scheme val="minor"/>
      </rPr>
      <t>Fin 2010</t>
    </r>
    <r>
      <rPr>
        <sz val="10"/>
        <color theme="1"/>
        <rFont val="Calibri"/>
        <family val="2"/>
        <scheme val="minor"/>
      </rPr>
      <t xml:space="preserve"> : 116 places
</t>
    </r>
    <r>
      <rPr>
        <u/>
        <sz val="10"/>
        <color theme="1"/>
        <rFont val="Calibri"/>
        <family val="2"/>
        <scheme val="minor"/>
      </rPr>
      <t xml:space="preserve">2011 : </t>
    </r>
    <r>
      <rPr>
        <sz val="10"/>
        <color theme="1"/>
        <rFont val="Calibri"/>
        <family val="2"/>
        <scheme val="minor"/>
      </rPr>
      <t>50 places</t>
    </r>
  </si>
  <si>
    <t>BOUTIN Marlène</t>
  </si>
  <si>
    <t>Etablissements publics, associatifs et privés d'hébergement pour personnes âgées
Assocations du domaine du handicap et de la perte d'autonomie
ARS</t>
  </si>
  <si>
    <t>Aides aux communes</t>
  </si>
  <si>
    <t>DALPVH
SAU
DCDIF</t>
  </si>
  <si>
    <t>PAUL Yves (SAU)
ABOT Fabien (Foncier)</t>
  </si>
  <si>
    <t>EPFLO
DREAL Picardie
Collectivités locales
CAUE</t>
  </si>
  <si>
    <r>
      <rPr>
        <b/>
        <sz val="10"/>
        <color theme="1"/>
        <rFont val="Calibri"/>
        <family val="2"/>
        <scheme val="minor"/>
      </rPr>
      <t xml:space="preserve">AMELIORATION DU CADRE DE VIE DANS L’HABITAT SOCIAL EXISTANT
</t>
    </r>
    <r>
      <rPr>
        <sz val="10"/>
        <color theme="1"/>
        <rFont val="Calibri"/>
        <family val="2"/>
        <scheme val="minor"/>
      </rPr>
      <t>Le département intervient depuis 2004 en soutenant financièrement les opérations d’amélioration du cadre de vie. Cette aide concerne les travaux des parties communes et de résidentialisation des immeubles.
Grâce à ce dispositif créé en 2004, le Conseil général a financé l’amélioration du cadre de vie de 20 731 logements pour  un montant de subventions de plus de 11,2 millions d'euros.</t>
    </r>
    <r>
      <rPr>
        <b/>
        <sz val="10"/>
        <color theme="1"/>
        <rFont val="Calibri"/>
        <family val="2"/>
        <scheme val="minor"/>
      </rPr>
      <t xml:space="preserve">
REHABILITATION DE LOGEMENTS DANS LE PARC PRIVE PAR DELEGATION DES AIDES DE L’AGENCE NATIONALE DE L’HABITAT (ANAH)
</t>
    </r>
    <r>
      <rPr>
        <sz val="10"/>
        <color theme="1"/>
        <rFont val="Calibri"/>
        <family val="2"/>
        <scheme val="minor"/>
      </rPr>
      <t xml:space="preserve">Sur la période 2006-2011, par délégation des subventions de l’Agence Nationale de l’Habitat (ANAH), le Conseil général est intervenu pour aider les propriétaires occupants et les propriétaires bailleurs qui réhabilitent des logements à loyer maîtrisé. Le parc privé contribue ainsi, aux côtés du parc public, au développement de l’offre de logements abordables. Ces aides (tous types confondus) ont permis la réhabilitation de plus de 1 200 logements, la production de plus de 500 logements à loyer maîtrisé et la mise sur le marché de plus de 200 logements vacants (pour l'année 2011 : environ 260 logements réhabilités,  production d'environ 30 logements à loyer maîtrisé).
</t>
    </r>
    <r>
      <rPr>
        <b/>
        <sz val="10"/>
        <color theme="1"/>
        <rFont val="Calibri"/>
        <family val="2"/>
        <scheme val="minor"/>
      </rPr>
      <t xml:space="preserve">
BONIFICATIONS POUR LA CONSTRUCTION OU LA REHABILITATION DE BATIMENTS ALLANT AU DELA DES NORMES ENVIRONNEMENTALES EN VIGUEUR
</t>
    </r>
    <r>
      <rPr>
        <sz val="10"/>
        <color theme="1"/>
        <rFont val="Calibri"/>
        <family val="2"/>
        <scheme val="minor"/>
      </rPr>
      <t>Dans le cadre du FDIL, le Département apporte une subvention complémentaire aux bailleurs sociaux réalisant des logements répondant au label THPE (Très haute performance énergétique) ou BBC (Bâtiments basse consommation). En 2011, cela a concerné 303 logements pour un montant de subvention de 50 575 euros.</t>
    </r>
  </si>
  <si>
    <r>
      <t xml:space="preserve">Le paragraphe relatif aux actions n'est plus pertinent à partir de 2012 car la délégation des aides à la pierre de l'Etat a couru sur les années 2006-2011; Depuis le 1er janvier 2012, le Conseil général n'est plus délégataire de ces aides à la pierre qu'il s'agisse du parc social ou du parc privé.
Concernant les indicateurs, il faudrait préciser les enjeux sur le parc privé à partir des aides spécifiques du Conseil général &gt; lutte contre la précarité énergétique, programme social thématique.
</t>
    </r>
    <r>
      <rPr>
        <b/>
        <u/>
        <sz val="10"/>
        <color theme="1"/>
        <rFont val="Calibri"/>
        <family val="2"/>
        <scheme val="minor"/>
      </rPr>
      <t xml:space="preserve">Budget : </t>
    </r>
    <r>
      <rPr>
        <sz val="10"/>
        <color theme="1"/>
        <rFont val="Calibri"/>
        <family val="2"/>
        <scheme val="minor"/>
      </rPr>
      <t>FDIL 2011 : près de 815 000 euros (amélioration du cadre de vie) + 50 575 euros pour la bonfication HQE
ce montant s'entend hors crédits délégués de l'Etat</t>
    </r>
  </si>
  <si>
    <t>SHRU
DASI</t>
  </si>
  <si>
    <r>
      <rPr>
        <b/>
        <sz val="10"/>
        <rFont val="Calibri"/>
        <family val="2"/>
        <scheme val="minor"/>
      </rPr>
      <t>DISPOSITIFS D’AIDE AU LOGEMENT EN FAVEUR DES PERSONNES DEFAVORISEES</t>
    </r>
    <r>
      <rPr>
        <sz val="10"/>
        <rFont val="Calibri"/>
        <family val="2"/>
        <scheme val="minor"/>
      </rPr>
      <t xml:space="preserve">
- Fonds Départemental de Solidarité pour le Logement (FDSL) - existant depuis 1995, il couvre le maintien et l’accès au logement et le volet énergétique
- Plan Départemental d’Actions pour le Logement des Personnes Défavorisées (PDALPD) : révision en cours d'élaboration
</t>
    </r>
    <r>
      <rPr>
        <b/>
        <sz val="10"/>
        <rFont val="Calibri"/>
        <family val="2"/>
        <scheme val="minor"/>
      </rPr>
      <t>DISPOSITIFS FAVORISANT L’ACCES À LA PROPRIETE DES FAMILLES MODESTES</t>
    </r>
    <r>
      <rPr>
        <sz val="10"/>
        <rFont val="Calibri"/>
        <family val="2"/>
        <scheme val="minor"/>
      </rPr>
      <t xml:space="preserve">
- PRIME À L’ACCESSION SOCIALE, pour des ménages répondant à des plafonds de ressources et avec un système de sécurisation des parcours
- PRIME PASS FONCIER - ce dispositif a été arrêté
</t>
    </r>
    <r>
      <rPr>
        <b/>
        <sz val="10"/>
        <rFont val="Calibri"/>
        <family val="2"/>
        <scheme val="minor"/>
      </rPr>
      <t>DISPOSITIFS FAVORISANT LE MAINTIEN DES MENAGES DANS LEUR LOGEMENT</t>
    </r>
    <r>
      <rPr>
        <sz val="10"/>
        <rFont val="Calibri"/>
        <family val="2"/>
        <scheme val="minor"/>
      </rPr>
      <t xml:space="preserve">
- Adaptation du logement aux besoins des personnes en perte d’autonomie
- Aides aux impayés (FDSL)
- Prévention des expulsions</t>
    </r>
  </si>
  <si>
    <r>
      <rPr>
        <b/>
        <sz val="10"/>
        <color theme="1"/>
        <rFont val="Calibri"/>
        <family val="2"/>
        <scheme val="minor"/>
      </rPr>
      <t xml:space="preserve">Services d'eau potable et d'assainissement
</t>
    </r>
    <r>
      <rPr>
        <sz val="10"/>
        <color theme="1"/>
        <rFont val="Calibri"/>
        <family val="2"/>
        <scheme val="minor"/>
      </rPr>
      <t>A l'échelle du département, les services d'eau potable et d'assainissement conseillent et assistent les collectivités locales, dans la mise à disposition des isariens, d'une eau potable en quantité suffisante et avec une qualité conforme à la réglementation.
En 2011, 101 stations d'épuration ont été suivies, 3 nouvelles stations mises en service (Elincourt Sainte Marguerite, La Villeneuve sous Thury et Glatigny), 2 stations remises aux normes (Attichy et Lagny le Sec) et 114  dossiers ont été soutenus en matière d'assainissement représentant 5 millions d'euros de subventions
En matière de protection de la ressource, des plans d'actions sont en cours sur 9 des 10 captages prioritaires "Grenelle", les plus menacés par les pollutions diffuses (nitrates, produits phytosanitaires) sur les 286 captages du département exploités en 2011.  Sur l'année 2011 , 70 dossiers ont été soutenus représentant 3 millions d'euros de subventions.</t>
    </r>
    <r>
      <rPr>
        <b/>
        <sz val="10"/>
        <color theme="1"/>
        <rFont val="Calibri"/>
        <family val="2"/>
        <scheme val="minor"/>
      </rPr>
      <t xml:space="preserve">
Sensibilisation
</t>
    </r>
    <r>
      <rPr>
        <sz val="10"/>
        <color theme="1"/>
        <rFont val="Calibri"/>
        <family val="2"/>
        <scheme val="minor"/>
      </rPr>
      <t xml:space="preserve">En 2011, un stand présentant le cycle de l'eau a été tenu à la Journée Développement Durable du Conseil Général à l'attention du grand public. 
Une visite d'une station d'épuration a été organisée en 2011 auprès d'une dizaine d'agents du service du développement des territoires.
</t>
    </r>
  </si>
  <si>
    <r>
      <rPr>
        <b/>
        <sz val="10"/>
        <rFont val="Calibri"/>
        <family val="2"/>
        <scheme val="minor"/>
      </rPr>
      <t>Pourcentage de population desservie par une eau de qualité</t>
    </r>
    <r>
      <rPr>
        <sz val="10"/>
        <rFont val="Calibri"/>
        <family val="2"/>
        <scheme val="minor"/>
      </rPr>
      <t xml:space="preserve">
</t>
    </r>
    <r>
      <rPr>
        <u/>
        <sz val="10"/>
        <rFont val="Calibri"/>
        <family val="2"/>
        <scheme val="minor"/>
      </rPr>
      <t>2009</t>
    </r>
    <r>
      <rPr>
        <sz val="10"/>
        <rFont val="Calibri"/>
        <family val="2"/>
        <scheme val="minor"/>
      </rPr>
      <t xml:space="preserve"> : 99,3% (réglementation nitrates) et 93 % (réglementation pesticides)
</t>
    </r>
    <r>
      <rPr>
        <u/>
        <sz val="10"/>
        <rFont val="Calibri"/>
        <family val="2"/>
        <scheme val="minor"/>
      </rPr>
      <t>2010</t>
    </r>
    <r>
      <rPr>
        <sz val="10"/>
        <rFont val="Calibri"/>
        <family val="2"/>
        <scheme val="minor"/>
      </rPr>
      <t xml:space="preserve"> : 99,5% (réglementation nitrates) et 94,5 % (réglementation pesticides)
</t>
    </r>
    <r>
      <rPr>
        <u/>
        <sz val="10"/>
        <rFont val="Calibri"/>
        <family val="2"/>
        <scheme val="minor"/>
      </rPr>
      <t>2011 :</t>
    </r>
    <r>
      <rPr>
        <sz val="10"/>
        <rFont val="Calibri"/>
        <family val="2"/>
        <scheme val="minor"/>
      </rPr>
      <t xml:space="preserve"> 99,6% (réglementation nitrates) et 95,5 % (réglementation pesticides)
</t>
    </r>
    <r>
      <rPr>
        <b/>
        <sz val="10"/>
        <rFont val="Calibri"/>
        <family val="2"/>
        <scheme val="minor"/>
      </rPr>
      <t>Taux de captages protégés</t>
    </r>
    <r>
      <rPr>
        <sz val="10"/>
        <rFont val="Calibri"/>
        <family val="2"/>
        <scheme val="minor"/>
      </rPr>
      <t xml:space="preserve">
</t>
    </r>
    <r>
      <rPr>
        <u/>
        <sz val="10"/>
        <rFont val="Calibri"/>
        <family val="2"/>
        <scheme val="minor"/>
      </rPr>
      <t>2009</t>
    </r>
    <r>
      <rPr>
        <sz val="10"/>
        <rFont val="Calibri"/>
        <family val="2"/>
        <scheme val="minor"/>
      </rPr>
      <t xml:space="preserve"> : 88 % 
</t>
    </r>
    <r>
      <rPr>
        <u/>
        <sz val="10"/>
        <rFont val="Calibri"/>
        <family val="2"/>
        <scheme val="minor"/>
      </rPr>
      <t>2010</t>
    </r>
    <r>
      <rPr>
        <sz val="10"/>
        <rFont val="Calibri"/>
        <family val="2"/>
        <scheme val="minor"/>
      </rPr>
      <t xml:space="preserve"> : 94,2%
</t>
    </r>
    <r>
      <rPr>
        <u/>
        <sz val="10"/>
        <rFont val="Calibri"/>
        <family val="2"/>
        <scheme val="minor"/>
      </rPr>
      <t xml:space="preserve">2011 : </t>
    </r>
    <r>
      <rPr>
        <sz val="10"/>
        <rFont val="Calibri"/>
        <family val="2"/>
        <scheme val="minor"/>
      </rPr>
      <t xml:space="preserve">95 %
</t>
    </r>
    <r>
      <rPr>
        <b/>
        <sz val="10"/>
        <rFont val="Calibri"/>
        <family val="2"/>
        <scheme val="minor"/>
      </rPr>
      <t xml:space="preserve">Population assainie dans les normes </t>
    </r>
    <r>
      <rPr>
        <sz val="10"/>
        <rFont val="Calibri"/>
        <family val="2"/>
        <scheme val="minor"/>
      </rPr>
      <t xml:space="preserve">
</t>
    </r>
    <r>
      <rPr>
        <u/>
        <sz val="10"/>
        <rFont val="Calibri"/>
        <family val="2"/>
        <scheme val="minor"/>
      </rPr>
      <t>2009 :</t>
    </r>
    <r>
      <rPr>
        <sz val="10"/>
        <rFont val="Calibri"/>
        <family val="2"/>
        <scheme val="minor"/>
      </rPr>
      <t xml:space="preserve"> 57 %
</t>
    </r>
    <r>
      <rPr>
        <u/>
        <sz val="10"/>
        <rFont val="Calibri"/>
        <family val="2"/>
        <scheme val="minor"/>
      </rPr>
      <t>2010 :</t>
    </r>
    <r>
      <rPr>
        <sz val="10"/>
        <rFont val="Calibri"/>
        <family val="2"/>
        <scheme val="minor"/>
      </rPr>
      <t xml:space="preserve"> 61%
</t>
    </r>
    <r>
      <rPr>
        <u/>
        <sz val="10"/>
        <rFont val="Calibri"/>
        <family val="2"/>
        <scheme val="minor"/>
      </rPr>
      <t xml:space="preserve">2011 : </t>
    </r>
    <r>
      <rPr>
        <sz val="10"/>
        <rFont val="Calibri"/>
        <family val="2"/>
        <scheme val="minor"/>
      </rPr>
      <t xml:space="preserve">62 %
</t>
    </r>
    <r>
      <rPr>
        <b/>
        <sz val="10"/>
        <rFont val="Calibri"/>
        <family val="2"/>
        <scheme val="minor"/>
      </rPr>
      <t xml:space="preserve">
Sensibilisation du public</t>
    </r>
    <r>
      <rPr>
        <sz val="10"/>
        <rFont val="Calibri"/>
        <family val="2"/>
        <scheme val="minor"/>
      </rPr>
      <t xml:space="preserve">
</t>
    </r>
    <r>
      <rPr>
        <u/>
        <sz val="10"/>
        <rFont val="Calibri"/>
        <family val="2"/>
        <scheme val="minor"/>
      </rPr>
      <t>2009</t>
    </r>
    <r>
      <rPr>
        <sz val="10"/>
        <rFont val="Calibri"/>
        <family val="2"/>
        <scheme val="minor"/>
      </rPr>
      <t xml:space="preserve"> : 2 visites STEP avec le SATESE
</t>
    </r>
    <r>
      <rPr>
        <u/>
        <sz val="10"/>
        <rFont val="Calibri"/>
        <family val="2"/>
        <scheme val="minor"/>
      </rPr>
      <t>2010</t>
    </r>
    <r>
      <rPr>
        <sz val="10"/>
        <rFont val="Calibri"/>
        <family val="2"/>
        <scheme val="minor"/>
      </rPr>
      <t xml:space="preserve"> : 1 visite STEP avec le SATESE
</t>
    </r>
    <r>
      <rPr>
        <u/>
        <sz val="10"/>
        <rFont val="Calibri"/>
        <family val="2"/>
        <scheme val="minor"/>
      </rPr>
      <t xml:space="preserve">2011 </t>
    </r>
    <r>
      <rPr>
        <sz val="10"/>
        <rFont val="Calibri"/>
        <family val="2"/>
        <scheme val="minor"/>
      </rPr>
      <t xml:space="preserve">: 2 visites STEP </t>
    </r>
  </si>
  <si>
    <r>
      <rPr>
        <b/>
        <sz val="10"/>
        <rFont val="Calibri"/>
        <family val="2"/>
        <scheme val="minor"/>
      </rPr>
      <t>Lutte contre les inondations</t>
    </r>
    <r>
      <rPr>
        <sz val="10"/>
        <rFont val="Calibri"/>
        <family val="2"/>
        <scheme val="minor"/>
      </rPr>
      <t xml:space="preserve"> (maîtrise des risques de ruissellement)
En 2011, la CATER a participé à l’entretien et la restauration des cours d’eau, en poursuivant son soutien à l'Entente Oise Aisne et à l'Institution de la Bresle. 
</t>
    </r>
    <r>
      <rPr>
        <b/>
        <sz val="10"/>
        <rFont val="Calibri"/>
        <family val="2"/>
        <scheme val="minor"/>
      </rPr>
      <t>Atteinte du bon état écologique des cours d’eau</t>
    </r>
    <r>
      <rPr>
        <sz val="10"/>
        <rFont val="Calibri"/>
        <family val="2"/>
        <scheme val="minor"/>
      </rPr>
      <t xml:space="preserve"> (restauration des continuités écologiques, renaturation hydro-morphologique)
En 2011, 3 syndicats de rivières ont été soutenus pour des travaux d'entretien des rivières (25 655 €). La CATER poursuit son accompagnement auprès des techniciens de rivière, en préconisant notamment l’utilisation préférentielle des techniques en génie végétal,et un retour du bon état hydromorphologique.
</t>
    </r>
    <r>
      <rPr>
        <b/>
        <sz val="10"/>
        <rFont val="Calibri"/>
        <family val="2"/>
        <scheme val="minor"/>
      </rPr>
      <t>Diversité des missions d'animations de la CATER</t>
    </r>
    <r>
      <rPr>
        <sz val="10"/>
        <rFont val="Calibri"/>
        <family val="2"/>
        <scheme val="minor"/>
      </rPr>
      <t xml:space="preserve"> (pédagogie/sensibilisation, suivi/évaluation, diagnostic/planification, ouvrages/aménagement, programme bassin versant)
En 2011, 4 animations de la CATER ont été réalisées dans le cadre du Programme Jeunes Eco-citoyens auprès des collègiens de l'Oise.
Une exposition "rivière" a été également diffusée en 2011 dans les Maisons du Conseil Général ( Bresles )
La CATER sensibilise les nouveaux agents de la direction adjointe au développement durable et de l'environnement au cours de sorties de terrain (préservation de la ressource en eau, fonctionnement des rivières et valorisation des missions de la CATER).</t>
    </r>
  </si>
  <si>
    <r>
      <rPr>
        <b/>
        <sz val="10"/>
        <rFont val="Calibri"/>
        <family val="2"/>
        <scheme val="minor"/>
      </rPr>
      <t>Linéaire de rivières entretenu et aménagé annuellement</t>
    </r>
    <r>
      <rPr>
        <sz val="10"/>
        <rFont val="Calibri"/>
        <family val="2"/>
        <scheme val="minor"/>
      </rPr>
      <t xml:space="preserve">
</t>
    </r>
    <r>
      <rPr>
        <u/>
        <sz val="10"/>
        <rFont val="Calibri"/>
        <family val="2"/>
        <scheme val="minor"/>
      </rPr>
      <t>2009</t>
    </r>
    <r>
      <rPr>
        <sz val="10"/>
        <rFont val="Calibri"/>
        <family val="2"/>
        <scheme val="minor"/>
      </rPr>
      <t xml:space="preserve"> : 160 km
</t>
    </r>
    <r>
      <rPr>
        <u/>
        <sz val="10"/>
        <rFont val="Calibri"/>
        <family val="2"/>
        <scheme val="minor"/>
      </rPr>
      <t xml:space="preserve">2010 : </t>
    </r>
    <r>
      <rPr>
        <sz val="10"/>
        <rFont val="Calibri"/>
        <family val="2"/>
        <scheme val="minor"/>
      </rPr>
      <t xml:space="preserve">300 km
</t>
    </r>
    <r>
      <rPr>
        <u/>
        <sz val="10"/>
        <rFont val="Calibri"/>
        <family val="2"/>
        <scheme val="minor"/>
      </rPr>
      <t xml:space="preserve">2011 : </t>
    </r>
    <r>
      <rPr>
        <sz val="10"/>
        <rFont val="Calibri"/>
        <family val="2"/>
        <scheme val="minor"/>
      </rPr>
      <t xml:space="preserve">62 km
</t>
    </r>
    <r>
      <rPr>
        <b/>
        <sz val="10"/>
        <rFont val="Calibri"/>
        <family val="2"/>
        <scheme val="minor"/>
      </rPr>
      <t>Sensibilisation au public</t>
    </r>
    <r>
      <rPr>
        <sz val="10"/>
        <rFont val="Calibri"/>
        <family val="2"/>
        <scheme val="minor"/>
      </rPr>
      <t xml:space="preserve">
</t>
    </r>
    <r>
      <rPr>
        <u/>
        <sz val="10"/>
        <rFont val="Calibri"/>
        <family val="2"/>
        <scheme val="minor"/>
      </rPr>
      <t>2009 :</t>
    </r>
    <r>
      <rPr>
        <sz val="10"/>
        <rFont val="Calibri"/>
        <family val="2"/>
        <scheme val="minor"/>
      </rPr>
      <t xml:space="preserve"> 3 animations rivières avec la CATER
</t>
    </r>
    <r>
      <rPr>
        <u/>
        <sz val="10"/>
        <rFont val="Calibri"/>
        <family val="2"/>
        <scheme val="minor"/>
      </rPr>
      <t>2010 :</t>
    </r>
    <r>
      <rPr>
        <sz val="10"/>
        <rFont val="Calibri"/>
        <family val="2"/>
        <scheme val="minor"/>
      </rPr>
      <t xml:space="preserve"> 5 animations rivières avec la CATER
</t>
    </r>
    <r>
      <rPr>
        <u/>
        <sz val="10"/>
        <rFont val="Calibri"/>
        <family val="2"/>
        <scheme val="minor"/>
      </rPr>
      <t xml:space="preserve">2011 : </t>
    </r>
    <r>
      <rPr>
        <sz val="10"/>
        <rFont val="Calibri"/>
        <family val="2"/>
        <scheme val="minor"/>
      </rPr>
      <t>6  animations rivières avec la CATER</t>
    </r>
  </si>
  <si>
    <r>
      <t xml:space="preserve">
on supprime l'indicateur "Nombre de personnes préservées des inondations potentielles" car il n'est pas pertinent et surtout il n'est pas renseignable par l'ATD. (2009-2011 : 197 784  personnes)
</t>
    </r>
    <r>
      <rPr>
        <b/>
        <u/>
        <sz val="10"/>
        <color theme="1"/>
        <rFont val="Calibri"/>
        <family val="2"/>
        <scheme val="minor"/>
      </rPr>
      <t xml:space="preserve">Budget : </t>
    </r>
    <r>
      <rPr>
        <sz val="10"/>
        <color theme="1"/>
        <rFont val="Calibri"/>
        <family val="2"/>
        <scheme val="minor"/>
      </rPr>
      <t>l'investissement est géré au service du développement des territoires (aides aux communes)</t>
    </r>
  </si>
  <si>
    <r>
      <t>Agences de l'Eau Seine-Normandie et Artois-Picardie
Entente Oise Aisne
Syndicats de rivière
Institu</t>
    </r>
    <r>
      <rPr>
        <sz val="10"/>
        <rFont val="Calibri"/>
        <family val="2"/>
        <scheme val="minor"/>
      </rPr>
      <t>tion de la Bresle
CPIE
Chambre d'agriculture
DREAL Picardie
PNR Oise Pays de France
Associations
ONEMA /DDT</t>
    </r>
  </si>
  <si>
    <r>
      <t xml:space="preserve">Agences de l'Eau Seine-Normandie et Artois-Picardie
Collectivités locales
</t>
    </r>
    <r>
      <rPr>
        <sz val="10"/>
        <rFont val="Calibri"/>
        <family val="2"/>
        <scheme val="minor"/>
      </rPr>
      <t>DDT Oise
DREAL Picardie</t>
    </r>
  </si>
  <si>
    <t>Action inscrite mais rien n'est fait</t>
  </si>
  <si>
    <t>Action programmée / délibérée</t>
  </si>
  <si>
    <t>Action finalisée</t>
  </si>
  <si>
    <t>Action évaluée / améliorée</t>
  </si>
  <si>
    <r>
      <rPr>
        <b/>
        <sz val="10"/>
        <color theme="1"/>
        <rFont val="Calibri"/>
        <family val="2"/>
        <scheme val="minor"/>
      </rPr>
      <t xml:space="preserve">Convention relative au Fonds pour l'insertion des personnes handicapées dans la fonction publique (FIPHFP)
</t>
    </r>
    <r>
      <rPr>
        <sz val="10"/>
        <color theme="1"/>
        <rFont val="Calibri"/>
        <family val="2"/>
        <scheme val="minor"/>
      </rPr>
      <t xml:space="preserve">Mise en oeuvre depuis le 30 novembre 2009 / Fin du contrat le 29 novembre 2012
</t>
    </r>
    <r>
      <rPr>
        <b/>
        <sz val="10"/>
        <color theme="1"/>
        <rFont val="Calibri"/>
        <family val="2"/>
        <scheme val="minor"/>
      </rPr>
      <t>Recrutement d'une assistante sociale</t>
    </r>
    <r>
      <rPr>
        <sz val="10"/>
        <color theme="1"/>
        <rFont val="Calibri"/>
        <family val="2"/>
        <scheme val="minor"/>
      </rPr>
      <t xml:space="preserve"> en février 2009, secondée en octobre 2011 par </t>
    </r>
    <r>
      <rPr>
        <b/>
        <sz val="10"/>
        <color theme="1"/>
        <rFont val="Calibri"/>
        <family val="2"/>
        <scheme val="minor"/>
      </rPr>
      <t>une autre assistance sociale</t>
    </r>
    <r>
      <rPr>
        <sz val="10"/>
        <color theme="1"/>
        <rFont val="Calibri"/>
        <family val="2"/>
        <scheme val="minor"/>
      </rPr>
      <t xml:space="preserve">. Leurs actions reposent sur le recensement des bénéficiaires de l'obligation d'emploi, la gestion des demandes d'adaptation de poste et la sensibilisation des agents et de l'encadrement à l'intégration des personnes handicapées dans les services.
</t>
    </r>
    <r>
      <rPr>
        <b/>
        <sz val="10"/>
        <color theme="1"/>
        <rFont val="Calibri"/>
        <family val="2"/>
        <scheme val="minor"/>
      </rPr>
      <t>Aménagement des postes de travail des bénéficiaires de l'obligation d'emploi</t>
    </r>
    <r>
      <rPr>
        <sz val="10"/>
        <color theme="1"/>
        <rFont val="Calibri"/>
        <family val="2"/>
        <scheme val="minor"/>
      </rPr>
      <t xml:space="preserve"> ( sièges ergonomiques, financement de prothèses, mise en place de monte personne dans les escaliers, aménagement de locaux, bandes podotactiles pour non voyants, transports domicile/travail,  assistance dans l'activité professionnelle avec un traducteur de la langue des signes)
</t>
    </r>
    <r>
      <rPr>
        <b/>
        <sz val="10"/>
        <color theme="1"/>
        <rFont val="Calibri"/>
        <family val="2"/>
        <scheme val="minor"/>
      </rPr>
      <t>Mise en place des chéquiers CESU,</t>
    </r>
    <r>
      <rPr>
        <sz val="10"/>
        <color theme="1"/>
        <rFont val="Calibri"/>
        <family val="2"/>
        <scheme val="minor"/>
      </rPr>
      <t xml:space="preserve"> pour l'aide au quotidien, d'une valeur de 200 euros</t>
    </r>
  </si>
  <si>
    <t>Ne pas regrouper dans une même fiche action le PCET et l'accord-cadre ADEME car pas le même degré de réalisation et de concertation.Ces 2 sous-actions devraient faire l'objet d'une fiche action spécifique.</t>
  </si>
  <si>
    <r>
      <rPr>
        <b/>
        <sz val="10"/>
        <color theme="1"/>
        <rFont val="Calibri"/>
        <family val="2"/>
        <scheme val="minor"/>
      </rPr>
      <t xml:space="preserve">PLAN ROUTIER  (approuvé par l’assemblée départementale lors de la DM 1 du 22 juin 2006)
</t>
    </r>
    <r>
      <rPr>
        <sz val="10"/>
        <color theme="1"/>
        <rFont val="Calibri"/>
        <family val="2"/>
        <scheme val="minor"/>
      </rPr>
      <t xml:space="preserve">4 opérations achévées et mises en service : RD 1001 accès au SDIS / RD1330 Aménagement du carrefour d'Aumont Apremont / RD 1330 aménagement du carrefour de la Faisanderie / RD 1016/540 aménagement du carrefour de Neuilly sous Clermont.
6 opérations en phase projet : RD1032 Ribécourt Noyon / RD 981 déviation de Trie Chateau / RD 929 déviation de Neuilly en Thelle / RD 12/931 liaison Bresles Bailleul / RD 901 déviation de Troissereux (arrêté de DUP 16/08/2011) / RD44/137 déviation de Mouy (arrêté de DUP 22/11/2011).
9 opérations pour lesquelles les études sont à lancer : Liaison Méru Gisors / RD 934 Noyon Roye / RD 1032 Noyon Aisne / RD 12 débviation de Saint Claude / RD 15 déviation de Mélicocq/Chevincourt / RD 922 Plailly / RD1001 déviation de Breteuil, Noailles,Saint Geneviève.                                                                                                                                    45,5 Kms de RD recalibrées                                                                                                                                                                                                                                                                                                                                       11 opérations pour lesquelles sont les études sont en cours : RD 927 déviation d'Amblainville Méru / Liaison RN31 RN2 / liaison A16 A29 / RD 1017 déviation de la Chapelle en Serval / RD 1016 Creil Chambly / Mise à 2X2 voies des RD 200 et 330 /RD 1017 liaison Pont Fleurines / RD 62 déviation de Mogneville / RD 201 RD1016 carrefour de la Pierre Blanche.   </t>
    </r>
    <r>
      <rPr>
        <b/>
        <sz val="10"/>
        <color theme="1"/>
        <rFont val="Calibri"/>
        <family val="2"/>
        <scheme val="minor"/>
      </rPr>
      <t xml:space="preserve">     
                                                                                                                                                                                                                                                                                                                                                        SECURITE ROUTIERE
</t>
    </r>
    <r>
      <rPr>
        <sz val="10"/>
        <color theme="1"/>
        <rFont val="Calibri"/>
        <family val="2"/>
        <scheme val="minor"/>
      </rPr>
      <t>En 2011, on constate sur le réseau départemental une augmentation de 5 % du nombre de tués par rapport à l'an passé ; les causes de ces accidents sont à raison de 36 % l'alcool, 18 % l'inattention ,18 % la vitesse et 12 % les priorités.</t>
    </r>
    <r>
      <rPr>
        <b/>
        <sz val="10"/>
        <color theme="1"/>
        <rFont val="Calibri"/>
        <family val="2"/>
        <scheme val="minor"/>
      </rPr>
      <t xml:space="preserve">
DIMINUTION DES NUISANCES LIEES AU TRAFIC
</t>
    </r>
    <r>
      <rPr>
        <sz val="10"/>
        <color theme="1"/>
        <rFont val="Calibri"/>
        <family val="2"/>
        <scheme val="minor"/>
      </rPr>
      <t>Les mesures réalisées dans le cadre de l’observatoire du bruit portent sur le réseau supportant un trafic de plus de 3 et 6 millions de véhicules par an. En 2011, les mesures effectuées portent le linéaire osculté à 150 Kms sur les 230 Kms de linéaire prévu. Les secteurs concernés par les mesures acoustiques sont le Creillois (RD1016,200,201, 92) pour le clermontois, l'aire cantillienne et le sud compiégnois. Les relevés sont en cours.</t>
    </r>
  </si>
  <si>
    <t>OUVRARD Sophie</t>
  </si>
  <si>
    <t>DDTE</t>
  </si>
  <si>
    <t>CAF
MSA
Collectivités locales
Services d'accueil du jeune enfant</t>
  </si>
  <si>
    <t>HERNANDEZ Claire</t>
  </si>
  <si>
    <t>ROUSSEL Nathalie</t>
  </si>
  <si>
    <t>Autorités judiciaires
Associations habilitées
Equipes de protection de l'enfance</t>
  </si>
  <si>
    <t>OUVRARD Sophie : ODPE
CABARET Martine : CRIP
BAUCHER Mathias : service départemental de prévention spécialisée
BEAUPUIS Dominique : Maison des Ados
HERNANDEZ Claire : Espaces accueil parent-enfant</t>
  </si>
  <si>
    <t>Education nationale
Tribunaux de Grande Instance
Police/Gendarmerie
Associations habilitées 
Hopitaux / Secteurs médicaux
(pédopsychiatrie, psychaitrie,…)</t>
  </si>
  <si>
    <t>DASI
DEJ</t>
  </si>
  <si>
    <t>RAIMBAULT Céline</t>
  </si>
  <si>
    <r>
      <rPr>
        <b/>
        <sz val="10"/>
        <color theme="1"/>
        <rFont val="Calibri"/>
        <family val="2"/>
        <scheme val="minor"/>
      </rPr>
      <t>BILAN 2012</t>
    </r>
    <r>
      <rPr>
        <sz val="10"/>
        <color theme="1"/>
        <rFont val="Calibri"/>
        <family val="2"/>
        <scheme val="minor"/>
      </rPr>
      <t xml:space="preserve">
</t>
    </r>
    <r>
      <rPr>
        <u/>
        <sz val="10"/>
        <color theme="1"/>
        <rFont val="Calibri"/>
        <family val="2"/>
        <scheme val="minor"/>
      </rPr>
      <t>Développement économique et emploi :</t>
    </r>
    <r>
      <rPr>
        <sz val="10"/>
        <color theme="1"/>
        <rFont val="Calibri"/>
        <family val="2"/>
        <scheme val="minor"/>
      </rPr>
      <t xml:space="preserve">  mise aux normes du parking P1    
</t>
    </r>
    <r>
      <rPr>
        <u/>
        <sz val="10"/>
        <color theme="1"/>
        <rFont val="Calibri"/>
        <family val="2"/>
        <scheme val="minor"/>
      </rPr>
      <t xml:space="preserve">Attraction touristique et ouverture internationale : </t>
    </r>
    <r>
      <rPr>
        <sz val="10"/>
        <color theme="1"/>
        <rFont val="Calibri"/>
        <family val="2"/>
        <scheme val="minor"/>
      </rPr>
      <t xml:space="preserve">mise en place d'une pour la mission de valorisation touristique, selon les 5 axes suivants :
 - axe 1 valoriser l'image de la destination Beauvais&lt;Oise&lt;Picardie                                                                                                                                                                                                                                                                                                                                                                                                                                                                       - axe 2 impacter la consommation touristique                                                                                                                                                                                                                                                                                                                                                                                                                                                                                                                                                                                                                        - axe 3 favoriser le développement économique                                                                                                                                                                                                                                                                                                                                                                                                                                                                                                                                              - axe 4 engager avec les acteurs concernés, une adaptation des services conformément aux attentes des passagers
- axe 5 pérenniser les lignes aériennes en augmentant le trafic touristique de la destination Beauvais&lt;Oise&lt;Picardie
</t>
    </r>
    <r>
      <rPr>
        <u/>
        <sz val="10"/>
        <color theme="1"/>
        <rFont val="Calibri"/>
        <family val="2"/>
        <scheme val="minor"/>
      </rPr>
      <t xml:space="preserve">Plan environnemental 2008 -2010 : </t>
    </r>
    <r>
      <rPr>
        <sz val="10"/>
        <color theme="1"/>
        <rFont val="Calibri"/>
        <family val="2"/>
        <scheme val="minor"/>
      </rPr>
      <t>Elaboration d'un plan de développement durable en 2012</t>
    </r>
  </si>
  <si>
    <t>DDTE
PAM
DAJ
DCP
Dir.Com
DSF</t>
  </si>
  <si>
    <t>Région Picardie
Faïencerie-Théâtre de Creil
Pôle Régional Image (ACAP)
Fédération des Sociétés de Musique de l'Oise (FSMO)</t>
  </si>
  <si>
    <t>AD
DC
DEJ</t>
  </si>
  <si>
    <t>MCG</t>
  </si>
  <si>
    <r>
      <rPr>
        <b/>
        <sz val="10"/>
        <color theme="1"/>
        <rFont val="Calibri"/>
        <family val="2"/>
        <scheme val="minor"/>
      </rPr>
      <t>DEVELOPPEMENT ECONOMIQUE ET EMPLOI</t>
    </r>
    <r>
      <rPr>
        <sz val="10"/>
        <color theme="1"/>
        <rFont val="Calibri"/>
        <family val="2"/>
        <scheme val="minor"/>
      </rPr>
      <t xml:space="preserve">
</t>
    </r>
    <r>
      <rPr>
        <sz val="10"/>
        <color theme="1"/>
        <rFont val="Calibri"/>
        <family val="2"/>
        <scheme val="minor"/>
      </rPr>
      <t xml:space="preserve">• Poursuite des acquisitions foncières                                                                                                                                                                                                                                                                                                                                                    • Mise en service de l'ILS cat III (atterissage tout temps)                                                                                                                                                                                                                                                                                                                 • Poursuite de mise aux normes des parkings (ouverture du parking P4)                                                                                                                                                                                                                                                                                  • Achèvement du transfert de l'aviation générale                                                                                                                                                                                                                                                                                                                                  • Création d'une lettre semestrielle par le SMABT                                                                                                                                                                                                                                                                                                                                                                                                        
</t>
    </r>
    <r>
      <rPr>
        <b/>
        <sz val="10"/>
        <color theme="1"/>
        <rFont val="Calibri"/>
        <family val="2"/>
        <scheme val="minor"/>
      </rPr>
      <t>ATTRACTION TOURISTIQUE ET OUVERTURE INTERNATIONALE</t>
    </r>
    <r>
      <rPr>
        <sz val="10"/>
        <color theme="1"/>
        <rFont val="Calibri"/>
        <family val="2"/>
        <scheme val="minor"/>
      </rPr>
      <t xml:space="preserve">
Achèvement du Plan de Valorisation Touristique 2008-2011
</t>
    </r>
    <r>
      <rPr>
        <b/>
        <sz val="10"/>
        <color theme="1"/>
        <rFont val="Calibri"/>
        <family val="2"/>
        <scheme val="minor"/>
      </rPr>
      <t xml:space="preserve">
PLAN ENVIRONNEMENTAL (2008-2010)
</t>
    </r>
    <r>
      <rPr>
        <sz val="10"/>
        <color theme="1"/>
        <rFont val="Calibri"/>
        <family val="2"/>
        <scheme val="minor"/>
      </rPr>
      <t xml:space="preserve">Achèvement des 20 actions du plan environnemental
</t>
    </r>
  </si>
  <si>
    <r>
      <rPr>
        <b/>
        <sz val="10"/>
        <color theme="1"/>
        <rFont val="Calibri"/>
        <family val="2"/>
        <scheme val="minor"/>
      </rPr>
      <t>Nombre de destinations proposées et de passagers transportés par année</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40 destinations / 2 931 796 passagers                                                                                                                                                                                                  </t>
    </r>
    <r>
      <rPr>
        <u/>
        <sz val="10"/>
        <color theme="1"/>
        <rFont val="Calibri"/>
        <family val="2"/>
        <scheme val="minor"/>
      </rPr>
      <t xml:space="preserve">2011 : </t>
    </r>
    <r>
      <rPr>
        <sz val="10"/>
        <color theme="1"/>
        <rFont val="Calibri"/>
        <family val="2"/>
        <scheme val="minor"/>
      </rPr>
      <t xml:space="preserve">53 destinations (été), 50 destinations (hiver) / 3 677 794 passagers
</t>
    </r>
    <r>
      <rPr>
        <b/>
        <sz val="10"/>
        <color theme="1"/>
        <rFont val="Calibri"/>
        <family val="2"/>
        <scheme val="minor"/>
      </rPr>
      <t xml:space="preserve">
Nombre d'emplois directs</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NR
</t>
    </r>
    <r>
      <rPr>
        <u/>
        <sz val="10"/>
        <color theme="1"/>
        <rFont val="Calibri"/>
        <family val="2"/>
        <scheme val="minor"/>
      </rPr>
      <t>2011 :</t>
    </r>
    <r>
      <rPr>
        <sz val="10"/>
        <color theme="1"/>
        <rFont val="Calibri"/>
        <family val="2"/>
        <scheme val="minor"/>
      </rPr>
      <t xml:space="preserve"> 2 750 emplois directs et indirects 
</t>
    </r>
    <r>
      <rPr>
        <b/>
        <sz val="10"/>
        <color theme="1"/>
        <rFont val="Calibri"/>
        <family val="2"/>
        <scheme val="minor"/>
      </rPr>
      <t xml:space="preserve">
Nombre de passagers par mouvement (Emport moyen)</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139
</t>
    </r>
    <r>
      <rPr>
        <u/>
        <sz val="10"/>
        <color theme="1"/>
        <rFont val="Calibri"/>
        <family val="2"/>
        <scheme val="minor"/>
      </rPr>
      <t>2011 :</t>
    </r>
    <r>
      <rPr>
        <sz val="10"/>
        <color theme="1"/>
        <rFont val="Calibri"/>
        <family val="2"/>
        <scheme val="minor"/>
      </rPr>
      <t xml:space="preserve"> 145                                                                                                                                                                                                                                                                                                                                                                                                                                                                                                                                                                                                                                                                                                                                                                                                                       
</t>
    </r>
    <r>
      <rPr>
        <b/>
        <sz val="10"/>
        <color theme="1"/>
        <rFont val="Calibri"/>
        <family val="2"/>
        <scheme val="minor"/>
      </rPr>
      <t xml:space="preserve">Pourcentage de passagers consommant la destination Beauvais&lt;Oise&lt;Picardie </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6%                                                                                                                                                                                                                                                      </t>
    </r>
    <r>
      <rPr>
        <u/>
        <sz val="10"/>
        <color theme="1"/>
        <rFont val="Calibri"/>
        <family val="2"/>
        <scheme val="minor"/>
      </rPr>
      <t xml:space="preserve">2011 : </t>
    </r>
    <r>
      <rPr>
        <sz val="10"/>
        <color theme="1"/>
        <rFont val="Calibri"/>
        <family val="2"/>
        <scheme val="minor"/>
      </rPr>
      <t>8%</t>
    </r>
  </si>
  <si>
    <r>
      <rPr>
        <b/>
        <sz val="10"/>
        <color theme="1"/>
        <rFont val="Calibri"/>
        <family val="2"/>
        <scheme val="minor"/>
      </rPr>
      <t>Indicateurs</t>
    </r>
    <r>
      <rPr>
        <sz val="10"/>
        <color theme="1"/>
        <rFont val="Calibri"/>
        <family val="2"/>
        <scheme val="minor"/>
      </rPr>
      <t xml:space="preserve"> : Indicateurs pertinents au regard de l'objectif "Accroître, améliorer et adapter l'hébergement touristique" mais non ciblé au regard de l'enjeu "Favoriser le développement d'un tourisme durable"
</t>
    </r>
    <r>
      <rPr>
        <u/>
        <sz val="10"/>
        <color theme="1"/>
        <rFont val="Calibri"/>
        <family val="2"/>
        <scheme val="minor"/>
      </rPr>
      <t xml:space="preserve">2009 : </t>
    </r>
    <r>
      <rPr>
        <sz val="10"/>
        <color theme="1"/>
        <rFont val="Calibri"/>
        <family val="2"/>
        <scheme val="minor"/>
      </rPr>
      <t xml:space="preserve">
- Hôtellerie : 90 hôtels, 3 955 chambres et 7 910 lits (nombres de chambres x 2)
- Meublés de tourisme : 113 meublés (dont 104 Gîte de France) et 9 Clévacances (540 lits)
- Chambres d’hôtes (hébergement chez l’habitant) : 93 propriétaires pour 247 chambres d’hôtes dont 220 labellisées Gîtes de France et 27 labellisées Clévacances, 19 propriétaires de chambres non labellisées – 569 lits (526 Gîtes de France et  70 Clévacances)
- Hôtellerie de plein air : 25 campings pour 2 378 emplacements – 4 camping à la ferme (pour 23 emplacements), 4 aires naturelles de camping (pour 83 emplacements) et 5 aires de campings-cars pour 73 emplacements
- 4 types d'offre insolite : 1 péniche, 2 yourtes, 10 cabanes « nids dans l’arbre », 2 roulottes
- Gîtes d’étape et de séjour : 6 équipements pour 176 lits.
</t>
    </r>
    <r>
      <rPr>
        <u/>
        <sz val="10"/>
        <color theme="1"/>
        <rFont val="Calibri"/>
        <family val="2"/>
        <scheme val="minor"/>
      </rPr>
      <t>2011 :</t>
    </r>
    <r>
      <rPr>
        <sz val="10"/>
        <color theme="1"/>
        <rFont val="Calibri"/>
        <family val="2"/>
        <scheme val="minor"/>
      </rPr>
      <t xml:space="preserve">
- L’hôtellerie :  87 hôtels, 3951 chambres et  7902 lits (nombres de chambres x 2)
- Les meublés de tourisme :  113 meublés dont  104 Gîte de France et 9 Clévacances ( 540 lits)
- Les chambres d’hôtes (hébergement chez l’habitant) :  98 propriétaires pour 259 chambres d’hôtes dont  229 labellisées Gîtes de France et 30 Clévacances,  19 propriétaires de chambres non labellisées , 613  lits ( 587 Gîtes de France et 26  Clévacances)
- L’hôtellerie de plein air : 27 campings pour  2586 emplacements –  3 camping à la ferme (pour  36 emplacements), 4 aires naturelles de camping (pour  83 emplacements) et  8 aires de campings-cars pour  87 emplacements
- Offres insolites :  1 péniche,  2 yourtes,  12 cabanes ,  3 roulottes
- Gîtes de groupe  :  6 équipements pour 176 lits.
</t>
    </r>
  </si>
  <si>
    <t xml:space="preserve">COLLET Frédéric (Aides aux communes)
AMORY Catherine (culture)
</t>
  </si>
  <si>
    <r>
      <rPr>
        <b/>
        <u/>
        <sz val="10"/>
        <color theme="1"/>
        <rFont val="Calibri"/>
        <family val="2"/>
        <scheme val="minor"/>
      </rPr>
      <t>Concertation :</t>
    </r>
    <r>
      <rPr>
        <sz val="10"/>
        <color theme="1"/>
        <rFont val="Calibri"/>
        <family val="2"/>
        <scheme val="minor"/>
      </rPr>
      <t xml:space="preserve"> concertation interne avec travail en transversalité avec d'autres directions et concertation ouverte avec des partenaires extérieurs dans le cadre de l'évolution du prix Chambiges
</t>
    </r>
    <r>
      <rPr>
        <b/>
        <u/>
        <sz val="10"/>
        <color theme="1"/>
        <rFont val="Calibri"/>
        <family val="2"/>
        <scheme val="minor"/>
      </rPr>
      <t>Indicateur :</t>
    </r>
    <r>
      <rPr>
        <sz val="10"/>
        <color theme="1"/>
        <rFont val="Calibri"/>
        <family val="2"/>
        <scheme val="minor"/>
      </rPr>
      <t xml:space="preserve"> des pistes d'amélioration de l'indicateur seront à définir en fonction de l'évolution des actions.
</t>
    </r>
    <r>
      <rPr>
        <b/>
        <sz val="10"/>
        <color theme="1"/>
        <rFont val="Calibri"/>
        <family val="2"/>
        <scheme val="minor"/>
      </rPr>
      <t>Budget</t>
    </r>
    <r>
      <rPr>
        <sz val="10"/>
        <color theme="1"/>
        <rFont val="Calibri"/>
        <family val="2"/>
        <scheme val="minor"/>
      </rPr>
      <t xml:space="preserve">
</t>
    </r>
    <r>
      <rPr>
        <u/>
        <sz val="10"/>
        <color theme="1"/>
        <rFont val="Calibri"/>
        <family val="2"/>
        <scheme val="minor"/>
      </rPr>
      <t>Investissement :</t>
    </r>
    <r>
      <rPr>
        <sz val="10"/>
        <color theme="1"/>
        <rFont val="Calibri"/>
        <family val="2"/>
        <scheme val="minor"/>
      </rPr>
      <t xml:space="preserve"> 80 000 euros pour l'aide à l'immobilier
</t>
    </r>
    <r>
      <rPr>
        <u/>
        <sz val="10"/>
        <color theme="1"/>
        <rFont val="Calibri"/>
        <family val="2"/>
        <scheme val="minor"/>
      </rPr>
      <t xml:space="preserve">Fonctionnement : </t>
    </r>
    <r>
      <rPr>
        <sz val="10"/>
        <color theme="1"/>
        <rFont val="Calibri"/>
        <family val="2"/>
        <scheme val="minor"/>
      </rPr>
      <t>100 000euros pour les PFFI (fonds de prêts et fonctionnement)  +  25 000 eruos environ pour le prix chambiges+ 356 800 euros pour les chambres consulaires + 206 500 euros sur BGE, incubateur et chances dans l'Oise + 35 000 euros pour le concours Jeune talents de l'Oise</t>
    </r>
  </si>
  <si>
    <t xml:space="preserve">Région Picardie
Associations agricoles diverses </t>
  </si>
  <si>
    <t>LE-CROM Séverine</t>
  </si>
  <si>
    <t>NR</t>
  </si>
  <si>
    <r>
      <rPr>
        <b/>
        <sz val="10"/>
        <color theme="1"/>
        <rFont val="Calibri"/>
        <family val="2"/>
        <scheme val="minor"/>
      </rPr>
      <t>Fréquentation globale sur toutes les manifestations culturelles</t>
    </r>
    <r>
      <rPr>
        <sz val="10"/>
        <color theme="1"/>
        <rFont val="Calibri"/>
        <family val="2"/>
        <scheme val="minor"/>
      </rPr>
      <t xml:space="preserve">
</t>
    </r>
    <r>
      <rPr>
        <u/>
        <sz val="10"/>
        <color theme="1"/>
        <rFont val="Calibri"/>
        <family val="2"/>
        <scheme val="minor"/>
      </rPr>
      <t>2009 :</t>
    </r>
    <r>
      <rPr>
        <sz val="10"/>
        <color theme="1"/>
        <rFont val="Calibri"/>
        <family val="2"/>
        <scheme val="minor"/>
      </rPr>
      <t xml:space="preserve"> 30 856 personnes</t>
    </r>
    <r>
      <rPr>
        <u/>
        <sz val="10"/>
        <color theme="1"/>
        <rFont val="Calibri"/>
        <family val="2"/>
        <scheme val="minor"/>
      </rPr>
      <t xml:space="preserve">
2010 </t>
    </r>
    <r>
      <rPr>
        <sz val="10"/>
        <color theme="1"/>
        <rFont val="Calibri"/>
        <family val="2"/>
        <scheme val="minor"/>
      </rPr>
      <t>:  21 337 personnes</t>
    </r>
    <r>
      <rPr>
        <u/>
        <sz val="10"/>
        <color theme="1"/>
        <rFont val="Calibri"/>
        <family val="2"/>
        <scheme val="minor"/>
      </rPr>
      <t xml:space="preserve">
2011 </t>
    </r>
    <r>
      <rPr>
        <sz val="10"/>
        <color theme="1"/>
        <rFont val="Calibri"/>
        <family val="2"/>
        <scheme val="minor"/>
      </rPr>
      <t xml:space="preserve">: 18 121 personnes
</t>
    </r>
    <r>
      <rPr>
        <b/>
        <sz val="10"/>
        <color theme="1"/>
        <rFont val="Calibri"/>
        <family val="2"/>
        <scheme val="minor"/>
      </rPr>
      <t>Taux de petites communes (de moins de 2000 habitants) concernées par des manifestations départementales</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2,60 %
</t>
    </r>
    <r>
      <rPr>
        <u/>
        <sz val="10"/>
        <rFont val="Calibri"/>
        <family val="2"/>
        <scheme val="minor"/>
      </rPr>
      <t xml:space="preserve">2011 : </t>
    </r>
    <r>
      <rPr>
        <sz val="10"/>
        <rFont val="Calibri"/>
        <family val="2"/>
        <scheme val="minor"/>
      </rPr>
      <t xml:space="preserve"> NR</t>
    </r>
  </si>
  <si>
    <t>AMORY Catherine
GODON Barbara
BOURGEOIS Martial
RANDU Françoise</t>
  </si>
  <si>
    <r>
      <rPr>
        <b/>
        <sz val="10"/>
        <color theme="1"/>
        <rFont val="Calibri"/>
        <family val="2"/>
        <scheme val="minor"/>
      </rPr>
      <t>Budget (fonctionnement 2011) :</t>
    </r>
    <r>
      <rPr>
        <sz val="10"/>
        <color theme="1"/>
        <rFont val="Calibri"/>
        <family val="2"/>
        <scheme val="minor"/>
      </rPr>
      <t xml:space="preserve"> festival Oise en Scène : 201702,92 euros
</t>
    </r>
    <r>
      <rPr>
        <b/>
        <sz val="10"/>
        <color theme="1"/>
        <rFont val="Calibri"/>
        <family val="2"/>
        <scheme val="minor"/>
      </rPr>
      <t>Fréquentation globale sur toutes les manifestations culturelles</t>
    </r>
    <r>
      <rPr>
        <sz val="10"/>
        <color theme="1"/>
        <rFont val="Calibri"/>
        <family val="2"/>
        <scheme val="minor"/>
      </rPr>
      <t xml:space="preserve">
Festival l’Oise au théâtre + saison du cinéma + Fete des Fanfares + Contes d'automne
</t>
    </r>
    <r>
      <rPr>
        <u/>
        <sz val="10"/>
        <color theme="1"/>
        <rFont val="Calibri"/>
        <family val="2"/>
        <scheme val="minor"/>
      </rPr>
      <t xml:space="preserve">2009 : </t>
    </r>
    <r>
      <rPr>
        <sz val="10"/>
        <color theme="1"/>
        <rFont val="Calibri"/>
        <family val="2"/>
        <scheme val="minor"/>
      </rPr>
      <t xml:space="preserve">13 230 personnes + 9 780 personnes + 895 personnes + 6951 personnes
</t>
    </r>
    <r>
      <rPr>
        <u/>
        <sz val="10"/>
        <color theme="1"/>
        <rFont val="Calibri"/>
        <family val="2"/>
        <scheme val="minor"/>
      </rPr>
      <t xml:space="preserve">2010 : </t>
    </r>
    <r>
      <rPr>
        <sz val="10"/>
        <color theme="1"/>
        <rFont val="Calibri"/>
        <family val="2"/>
        <scheme val="minor"/>
      </rPr>
      <t xml:space="preserve">2 924 personnes + 10 437 personnes + 1 376 personnes + 6 600 personnes 
</t>
    </r>
    <r>
      <rPr>
        <u/>
        <sz val="10"/>
        <color theme="1"/>
        <rFont val="Calibri"/>
        <family val="2"/>
        <scheme val="minor"/>
      </rPr>
      <t xml:space="preserve">2011 : </t>
    </r>
    <r>
      <rPr>
        <sz val="10"/>
        <color theme="1"/>
        <rFont val="Calibri"/>
        <family val="2"/>
        <scheme val="minor"/>
      </rPr>
      <t xml:space="preserve">2 955 personnes + 10 403 personnes + pas de Fete des Fanfare + 4 763 personnes </t>
    </r>
  </si>
  <si>
    <r>
      <rPr>
        <b/>
        <sz val="10"/>
        <color theme="1"/>
        <rFont val="Calibri"/>
        <family val="2"/>
        <scheme val="minor"/>
      </rPr>
      <t>CONTRATS DEPARTEMENTAUX DE DEVELOPPEMENT CULTUREL (CDDC)</t>
    </r>
    <r>
      <rPr>
        <sz val="10"/>
        <color theme="1"/>
        <rFont val="Calibri"/>
        <family val="2"/>
        <scheme val="minor"/>
      </rPr>
      <t xml:space="preserve">
En partenariat étroit avec l’inspection académique et la Direction régionale des affaires culturelles, le Département a mis en place depuis 2005 le « Contrat Départemental de Développement Culturel ». Véritable dispositif de l’éducation artistique départementale, il fait l'objet d'une évaluation par l'observatoire des politiques culturelles de Grenoble.
</t>
    </r>
    <r>
      <rPr>
        <b/>
        <sz val="10"/>
        <color theme="1"/>
        <rFont val="Calibri"/>
        <family val="2"/>
        <scheme val="minor"/>
      </rPr>
      <t>SCHEMA DEPARTEMENTAL DES ENSEIGNEMENTS ARTISTIQUES</t>
    </r>
    <r>
      <rPr>
        <sz val="10"/>
        <color theme="1"/>
        <rFont val="Calibri"/>
        <family val="2"/>
        <scheme val="minor"/>
      </rPr>
      <t xml:space="preserve">
Dans le cadre de la loi de 2004, les départements se sont vus confier la responsabilité d’élaborer un schéma départemental de développement des enseignements artistiques. Ce schéma est actuellement en cours d’élaboration.
</t>
    </r>
    <r>
      <rPr>
        <b/>
        <sz val="10"/>
        <color theme="1"/>
        <rFont val="Calibri"/>
        <family val="2"/>
        <scheme val="minor"/>
      </rPr>
      <t>AUTRES DISPOSITIFS AUX DIMENSIONS CULTURELLES ET EDUCATIVES</t>
    </r>
    <r>
      <rPr>
        <sz val="10"/>
        <color theme="1"/>
        <rFont val="Calibri"/>
        <family val="2"/>
        <scheme val="minor"/>
      </rPr>
      <t xml:space="preserve"> (actions éducatives des Archives départementales, du Musée départemental, et du Parc Jean-Jacques Rousseau / Ateliers artistiques, ateliers scientifiques et techniques et Collège au cinéma)
</t>
    </r>
    <r>
      <rPr>
        <b/>
        <sz val="10"/>
        <color theme="1"/>
        <rFont val="Calibri"/>
        <family val="2"/>
        <scheme val="minor"/>
      </rPr>
      <t xml:space="preserve">ACCES AU SAVOIR </t>
    </r>
    <r>
      <rPr>
        <sz val="10"/>
        <color theme="1"/>
        <rFont val="Calibri"/>
        <family val="2"/>
        <scheme val="minor"/>
      </rPr>
      <t>(Médiathèque et lectures publiques, Archives départementales comme conservatoire des savoirs historiques : salle de lecture accessible aux personnes à mobilité réduite et communication des documents à distance (catalogue de la bibliothèque historique en ligne, mise en ligne des documents d’archives numérisés, mise en ligne projetée d’inventaires d’archives)</t>
    </r>
  </si>
  <si>
    <t>Musée départemental</t>
  </si>
  <si>
    <r>
      <rPr>
        <b/>
        <sz val="10"/>
        <rFont val="Calibri"/>
        <family val="2"/>
        <scheme val="minor"/>
      </rPr>
      <t xml:space="preserve">Budget 2010 </t>
    </r>
    <r>
      <rPr>
        <sz val="10"/>
        <rFont val="Calibri"/>
        <family val="2"/>
        <scheme val="minor"/>
      </rPr>
      <t xml:space="preserve">
Investissement : 390 000 euros pour le musée départemental de l'Oise
Fonctionnement : CDDC : 410 000euros + Actions culturelles MDO : 36952euros</t>
    </r>
    <r>
      <rPr>
        <sz val="10"/>
        <color rgb="FFFF0000"/>
        <rFont val="Calibri"/>
        <family val="2"/>
        <scheme val="minor"/>
      </rPr>
      <t xml:space="preserve">
</t>
    </r>
    <r>
      <rPr>
        <sz val="10"/>
        <color theme="1"/>
        <rFont val="Calibri"/>
        <family val="2"/>
        <scheme val="minor"/>
      </rPr>
      <t>Indicateur : un peu de difficultés à tout renseigner donc j'ai mis le code couleur orange / un travail de réflexions era à engager en 2013 autour d'un indicateur pertinent développement durable de cette action</t>
    </r>
    <r>
      <rPr>
        <b/>
        <sz val="10"/>
        <color rgb="FFFF0000"/>
        <rFont val="Calibri"/>
        <family val="2"/>
        <scheme val="minor"/>
      </rPr>
      <t/>
    </r>
  </si>
  <si>
    <r>
      <rPr>
        <b/>
        <sz val="10"/>
        <rFont val="Calibri"/>
        <family val="2"/>
        <scheme val="minor"/>
      </rPr>
      <t>Nombre de conventions d’objectifs passées avec ces partenaires, dans le cadre de la Contractualisation Culturelle</t>
    </r>
    <r>
      <rPr>
        <sz val="10"/>
        <rFont val="Calibri"/>
        <family val="2"/>
        <scheme val="minor"/>
      </rPr>
      <t xml:space="preserve">
</t>
    </r>
    <r>
      <rPr>
        <u/>
        <sz val="10"/>
        <rFont val="Calibri"/>
        <family val="2"/>
        <scheme val="minor"/>
      </rPr>
      <t xml:space="preserve">2010 : </t>
    </r>
    <r>
      <rPr>
        <sz val="10"/>
        <rFont val="Calibri"/>
        <family val="2"/>
        <scheme val="minor"/>
      </rPr>
      <t xml:space="preserve">35
</t>
    </r>
    <r>
      <rPr>
        <u/>
        <sz val="10"/>
        <rFont val="Calibri"/>
        <family val="2"/>
        <scheme val="minor"/>
      </rPr>
      <t>2011 :</t>
    </r>
    <r>
      <rPr>
        <sz val="10"/>
        <rFont val="Calibri"/>
        <family val="2"/>
        <scheme val="minor"/>
      </rPr>
      <t xml:space="preserve"> 34
</t>
    </r>
    <r>
      <rPr>
        <u/>
        <sz val="10"/>
        <rFont val="Calibri"/>
        <family val="2"/>
        <scheme val="minor"/>
      </rPr>
      <t>2012 :</t>
    </r>
    <r>
      <rPr>
        <sz val="10"/>
        <rFont val="Calibri"/>
        <family val="2"/>
        <scheme val="minor"/>
      </rPr>
      <t xml:space="preserve"> 32</t>
    </r>
    <r>
      <rPr>
        <b/>
        <sz val="10"/>
        <rFont val="Calibri"/>
        <family val="2"/>
        <scheme val="minor"/>
      </rPr>
      <t xml:space="preserve">
Nombre de dossiers de demande de subventions votés (fonctionnement et vie locale)
</t>
    </r>
    <r>
      <rPr>
        <u/>
        <sz val="10"/>
        <rFont val="Calibri"/>
        <family val="2"/>
        <scheme val="minor"/>
      </rPr>
      <t xml:space="preserve">2010 : </t>
    </r>
    <r>
      <rPr>
        <sz val="10"/>
        <rFont val="Calibri"/>
        <family val="2"/>
        <scheme val="minor"/>
      </rPr>
      <t xml:space="preserve"> 133 en Fonctionnement et 301 en Vie Locale
</t>
    </r>
    <r>
      <rPr>
        <u/>
        <sz val="10"/>
        <rFont val="Calibri"/>
        <family val="2"/>
        <scheme val="minor"/>
      </rPr>
      <t xml:space="preserve">2011 : </t>
    </r>
    <r>
      <rPr>
        <sz val="10"/>
        <rFont val="Calibri"/>
        <family val="2"/>
        <scheme val="minor"/>
      </rPr>
      <t xml:space="preserve"> 148 en Fonctionnement et 293 en Vie Locale</t>
    </r>
    <r>
      <rPr>
        <b/>
        <sz val="10"/>
        <rFont val="Calibri"/>
        <family val="2"/>
        <scheme val="minor"/>
      </rPr>
      <t xml:space="preserve">
Guichet unique
</t>
    </r>
    <r>
      <rPr>
        <sz val="10"/>
        <rFont val="Calibri"/>
        <family val="2"/>
        <scheme val="minor"/>
      </rPr>
      <t>En attente de création</t>
    </r>
  </si>
  <si>
    <r>
      <rPr>
        <b/>
        <sz val="10"/>
        <color theme="1"/>
        <rFont val="Calibri"/>
        <family val="2"/>
        <scheme val="minor"/>
      </rPr>
      <t xml:space="preserve">Nombre de conventions d’objectifs passées avec ces partenaires, dans le cadre de la Contractualisation Culturelle </t>
    </r>
    <r>
      <rPr>
        <sz val="10"/>
        <color theme="1"/>
        <rFont val="Calibri"/>
        <family val="2"/>
        <scheme val="minor"/>
      </rPr>
      <t>: ce niveau de partenariat n'existe pas à la DVAERE</t>
    </r>
    <r>
      <rPr>
        <b/>
        <u/>
        <sz val="10"/>
        <color theme="1"/>
        <rFont val="Calibri"/>
        <family val="2"/>
        <scheme val="minor"/>
      </rPr>
      <t xml:space="preserve">
</t>
    </r>
    <r>
      <rPr>
        <u/>
        <sz val="10"/>
        <color theme="1"/>
        <rFont val="Calibri"/>
        <family val="2"/>
        <scheme val="minor"/>
      </rPr>
      <t xml:space="preserve">2012 : </t>
    </r>
    <r>
      <rPr>
        <sz val="10"/>
        <color theme="1"/>
        <rFont val="Calibri"/>
        <family val="2"/>
        <scheme val="minor"/>
      </rPr>
      <t>32</t>
    </r>
    <r>
      <rPr>
        <b/>
        <u/>
        <sz val="10"/>
        <color theme="1"/>
        <rFont val="Calibri"/>
        <family val="2"/>
        <scheme val="minor"/>
      </rPr>
      <t xml:space="preserve">
</t>
    </r>
    <r>
      <rPr>
        <sz val="10"/>
        <color theme="1"/>
        <rFont val="Calibri"/>
        <family val="2"/>
        <scheme val="minor"/>
      </rPr>
      <t xml:space="preserve">
</t>
    </r>
    <r>
      <rPr>
        <b/>
        <u/>
        <sz val="10"/>
        <color theme="1"/>
        <rFont val="Calibri"/>
        <family val="2"/>
        <scheme val="minor"/>
      </rPr>
      <t xml:space="preserve">Budget : </t>
    </r>
    <r>
      <rPr>
        <sz val="10"/>
        <color theme="1"/>
        <rFont val="Calibri"/>
        <family val="2"/>
        <scheme val="minor"/>
      </rPr>
      <t xml:space="preserve">
</t>
    </r>
    <r>
      <rPr>
        <u/>
        <sz val="10"/>
        <color theme="1"/>
        <rFont val="Calibri"/>
        <family val="2"/>
        <scheme val="minor"/>
      </rPr>
      <t xml:space="preserve">Investissement : </t>
    </r>
    <r>
      <rPr>
        <sz val="10"/>
        <color theme="1"/>
        <rFont val="Calibri"/>
        <family val="2"/>
        <scheme val="minor"/>
      </rPr>
      <t xml:space="preserve">Acquisition de matériel Socio Educatif par les Associations : 22941,37 euros
</t>
    </r>
    <r>
      <rPr>
        <u/>
        <sz val="10"/>
        <color theme="1"/>
        <rFont val="Calibri"/>
        <family val="2"/>
        <scheme val="minor"/>
      </rPr>
      <t>Fonctionnement :</t>
    </r>
    <r>
      <rPr>
        <sz val="10"/>
        <color theme="1"/>
        <rFont val="Calibri"/>
        <family val="2"/>
        <scheme val="minor"/>
      </rPr>
      <t xml:space="preserve"> 2 321 750 euros pour la contractualisation culturelle + 1 358 562 euros pour les subventions de fonctionnement culturelles (BP et Vie Locale)</t>
    </r>
  </si>
  <si>
    <r>
      <rPr>
        <b/>
        <sz val="10"/>
        <color theme="1"/>
        <rFont val="Calibri"/>
        <family val="2"/>
        <scheme val="minor"/>
      </rPr>
      <t>PARTICIPATION A L’ELABORATION DES DOCUMENTS D’URBANISME</t>
    </r>
    <r>
      <rPr>
        <sz val="10"/>
        <color theme="1"/>
        <rFont val="Calibri"/>
        <family val="2"/>
        <scheme val="minor"/>
      </rPr>
      <t xml:space="preserve">
</t>
    </r>
    <r>
      <rPr>
        <sz val="10"/>
        <rFont val="Calibri"/>
        <family val="2"/>
        <scheme val="minor"/>
      </rPr>
      <t>Études subventionnables
-Élaboration des cartes communales et des plans locaux d’urbanisme.
-Révision des cartes communales et des plans locaux d’urbanisme approuvés depuis plus de 5 ans.
-Élaboration des Schémas de cohérence territoriale.
-Approche environnementale de l’urbanisme (AEU).
-Étude d’évaluation environnementale prévue à l’article L.121-10 du code de l’urbanisme.
-Étude corridors écologiques.
Prise en compte, via les avis sur les documents de planification urbaine, des enjeux notamment en matière d'espaces naturels sensibles, du Plan départemental des itinéraires de promenade et de randonnée, d'habitat et de développement équilibré.</t>
    </r>
    <r>
      <rPr>
        <sz val="10"/>
        <color theme="1"/>
        <rFont val="Calibri"/>
        <family val="2"/>
        <scheme val="minor"/>
      </rPr>
      <t xml:space="preserve">
</t>
    </r>
    <r>
      <rPr>
        <b/>
        <sz val="10"/>
        <rFont val="Calibri"/>
        <family val="2"/>
        <scheme val="minor"/>
      </rPr>
      <t>AMENAGEMENT FONCIER AGRICOLE ET FORESTIER</t>
    </r>
    <r>
      <rPr>
        <sz val="10"/>
        <color rgb="FFFF0000"/>
        <rFont val="Calibri"/>
        <family val="2"/>
        <scheme val="minor"/>
      </rPr>
      <t xml:space="preserve">
</t>
    </r>
    <r>
      <rPr>
        <sz val="10"/>
        <rFont val="Calibri"/>
        <family val="2"/>
        <scheme val="minor"/>
      </rPr>
      <t xml:space="preserve">- les commissions d’aménagement foncier constituées dans le cadre de la RN31 – déviation de Catenoy-Nointel (2 commissions), RD 1032 – liaison Ribécourt-Noyon / CSNE (4 commissions), liaison RD12-RD931 (2 commissions) ont été réunies en 2011.
- 2 enquêtes publiques préalables à la réalisation d’un aménagement foncier (faisant suite aux propositions des commissions) ont été conduites par le Département dans le cadre de la RN 31 (environ 320 courriers d’information + plaquettes envoyées aux propriétaires et exploitants) et RD 1032/CSNE (environ 800 courriers + plaquettes).
</t>
    </r>
  </si>
  <si>
    <r>
      <rPr>
        <b/>
        <sz val="10"/>
        <rFont val="Calibri"/>
        <family val="2"/>
        <scheme val="minor"/>
      </rPr>
      <t>Taux de communes couvertes par un document d’urbanisme au 31 décembre 2011</t>
    </r>
    <r>
      <rPr>
        <sz val="10"/>
        <color rgb="FF00B050"/>
        <rFont val="Calibri"/>
        <family val="2"/>
        <scheme val="minor"/>
      </rPr>
      <t xml:space="preserve">
</t>
    </r>
    <r>
      <rPr>
        <sz val="10"/>
        <rFont val="Calibri"/>
        <family val="2"/>
        <scheme val="minor"/>
      </rPr>
      <t xml:space="preserve">477 communes couvertes par un POS, PLU ou une carte communale (soit 93 % de la population) dont
- 256 POS 
- 173 PLU 
- 48 CC 
</t>
    </r>
    <r>
      <rPr>
        <u/>
        <sz val="10"/>
        <rFont val="Calibri"/>
        <family val="2"/>
        <scheme val="minor"/>
      </rPr>
      <t>2011 :</t>
    </r>
    <r>
      <rPr>
        <sz val="10"/>
        <rFont val="Calibri"/>
        <family val="2"/>
        <scheme val="minor"/>
      </rPr>
      <t xml:space="preserve"> 31 avis rendus sur PLU arrêtés et 2 avis rendus sur les SCOT
</t>
    </r>
    <r>
      <rPr>
        <sz val="10"/>
        <color rgb="FFFF0000"/>
        <rFont val="Calibri"/>
        <family val="2"/>
        <scheme val="minor"/>
      </rPr>
      <t xml:space="preserve">
</t>
    </r>
    <r>
      <rPr>
        <b/>
        <sz val="10"/>
        <rFont val="Calibri"/>
        <family val="2"/>
        <scheme val="minor"/>
      </rPr>
      <t xml:space="preserve">Nombre d’opérations d’aménagement foncier agricole et forestier réalisées clôturées (et superficie correspondante) 
</t>
    </r>
    <r>
      <rPr>
        <u/>
        <sz val="10"/>
        <rFont val="Calibri"/>
        <family val="2"/>
        <scheme val="minor"/>
      </rPr>
      <t>2010</t>
    </r>
    <r>
      <rPr>
        <sz val="10"/>
        <rFont val="Calibri"/>
        <family val="2"/>
        <scheme val="minor"/>
      </rPr>
      <t xml:space="preserve"> : 0
</t>
    </r>
    <r>
      <rPr>
        <u/>
        <sz val="10"/>
        <rFont val="Calibri"/>
        <family val="2"/>
        <scheme val="minor"/>
      </rPr>
      <t>2011</t>
    </r>
    <r>
      <rPr>
        <sz val="10"/>
        <rFont val="Calibri"/>
        <family val="2"/>
        <scheme val="minor"/>
      </rPr>
      <t xml:space="preserve"> : 0</t>
    </r>
  </si>
  <si>
    <r>
      <rPr>
        <b/>
        <u/>
        <sz val="10"/>
        <color theme="1"/>
        <rFont val="Calibri"/>
        <family val="2"/>
        <scheme val="minor"/>
      </rPr>
      <t xml:space="preserve">Pertinence Indicateur : </t>
    </r>
    <r>
      <rPr>
        <sz val="10"/>
        <color theme="1"/>
        <rFont val="Calibri"/>
        <family val="2"/>
        <scheme val="minor"/>
      </rPr>
      <t xml:space="preserve">Indicateurs pas suffisants eu égard aux objectifs indiqués dans la fiche. Toutefois, il me semble que ce sont en réalité les objectifs indiqués qui ne sont pas pertinents eu égard aux missions et compétences du Conseil général. L'optimisation de la gestion du droit des sols ne revient pas au CG.
Quant à la participation à l'urbanisation équilibrée des territoires communaux, il faudrait plutôt évoquer l'échelle départementale. C'est à cette échelle et dans cette vision globale que le Conseil général a une compétence.
Ajouter un point sur les opérations conduites par l'EPFLO auquel le département contribue fortement.
</t>
    </r>
    <r>
      <rPr>
        <b/>
        <u/>
        <sz val="10"/>
        <color theme="1"/>
        <rFont val="Calibri"/>
        <family val="2"/>
        <scheme val="minor"/>
      </rPr>
      <t>Aménagement foncier et forestier :</t>
    </r>
    <r>
      <rPr>
        <sz val="10"/>
        <color theme="1"/>
        <rFont val="Calibri"/>
        <family val="2"/>
        <scheme val="minor"/>
      </rPr>
      <t xml:space="preserve"> les indicateurs sont très adaptés (nom de l’opération + surface) pour la traduction du résultat. En revanche, ils ne traduisent pas l’investissement fourni par le Cg. Les premiers résultats devraient apparaître dans 4 ans. Au delà des 4 ans, il y aura des périodes sans opérations clôturées.
Il faudrait ajouter le </t>
    </r>
    <r>
      <rPr>
        <b/>
        <sz val="10"/>
        <color theme="1"/>
        <rFont val="Calibri"/>
        <family val="2"/>
        <scheme val="minor"/>
      </rPr>
      <t>nombre de notification et courrier à l’attention des propriétaires et exploitants envoyés</t>
    </r>
    <r>
      <rPr>
        <sz val="10"/>
        <color theme="1"/>
        <rFont val="Calibri"/>
        <family val="2"/>
        <scheme val="minor"/>
      </rPr>
      <t xml:space="preserve">.
</t>
    </r>
    <r>
      <rPr>
        <b/>
        <u/>
        <sz val="10"/>
        <color theme="1"/>
        <rFont val="Calibri"/>
        <family val="2"/>
        <scheme val="minor"/>
      </rPr>
      <t xml:space="preserve">Budget : </t>
    </r>
    <r>
      <rPr>
        <sz val="10"/>
        <color theme="1"/>
        <rFont val="Calibri"/>
        <family val="2"/>
        <scheme val="minor"/>
      </rPr>
      <t>Pour le SAU &gt; budget inclus dans le budget de l'aide aux communes</t>
    </r>
  </si>
  <si>
    <t>DDTAO</t>
  </si>
  <si>
    <t>VANBESIEN Sandra (CDDO)
DELGADO Lise (DAP)
MESTRE Arnaud (CGJ)
PEDRONO Lionel (CDESI)</t>
  </si>
  <si>
    <r>
      <rPr>
        <b/>
        <u/>
        <sz val="10"/>
        <color theme="1"/>
        <rFont val="Calibri"/>
        <family val="2"/>
        <scheme val="minor"/>
      </rPr>
      <t xml:space="preserve">PJEC 2012-2013 : </t>
    </r>
    <r>
      <rPr>
        <sz val="10"/>
        <color theme="1"/>
        <rFont val="Calibri"/>
        <family val="2"/>
        <scheme val="minor"/>
      </rPr>
      <t xml:space="preserve">pour améliorer l’offre d’intervention l’appel à projets 2012-2013 intègre 3 actions sur l’agriculture/alimentation, 2 sur la santé/sécurité, 2 sur la biodiversité, 1 sur l’énergie et 1 sur la gestion des déchets. 
</t>
    </r>
    <r>
      <rPr>
        <b/>
        <u/>
        <sz val="10"/>
        <color theme="1"/>
        <rFont val="Calibri"/>
        <family val="2"/>
        <scheme val="minor"/>
      </rPr>
      <t xml:space="preserve">PJEC : </t>
    </r>
    <r>
      <rPr>
        <sz val="10"/>
        <color theme="1"/>
        <rFont val="Calibri"/>
        <family val="2"/>
        <scheme val="minor"/>
      </rPr>
      <t xml:space="preserve">
Il serait intéressant de mettre en évidence le nombres d'actions du PJEC ou le nombres de structures associatives locales proposant des interventions: 
2008-2009: 10 actions, 6 structures - 1128 élèves impliqués hors OPP
2009-2010: 20 actions - 11 structures - 2111 élèves impliqués hors OPP
2010-2011: 22 actions - 14 structures - 1635 élèves impliqués hors OPP
2011-2012: 30 actions - 18 structures - 2488 élèves impliqués hors OPP
</t>
    </r>
    <r>
      <rPr>
        <b/>
        <u/>
        <sz val="10"/>
        <color theme="1"/>
        <rFont val="Calibri"/>
        <family val="2"/>
        <scheme val="minor"/>
      </rPr>
      <t xml:space="preserve">Agenda 21 scolaire : </t>
    </r>
    <r>
      <rPr>
        <sz val="10"/>
        <color theme="1"/>
        <rFont val="Calibri"/>
        <family val="2"/>
        <scheme val="minor"/>
      </rPr>
      <t xml:space="preserve">
Serait intéressant d'observer le taux d'implication des personnes dans les collèges
3804 élèves sensibilisés à la démarche d'agenda 21 scolaires
424 élèves acteurs - porteurs de projets - 20% d'élèves porteurs
71% des agents TEPLE  acteurs dans les projets
22% des enseignants porteurs de projets
302 actions menées sur 4 collèges depuis 2008 en démarche agenda 21: diagnostic , objectifs, actions,évaluation, perspectives en concertation avec l'ensemble de la communauté scolaire. </t>
    </r>
  </si>
  <si>
    <t>OUVRARD Sophie
STORY Claire (GEMERCN)</t>
  </si>
  <si>
    <r>
      <rPr>
        <b/>
        <sz val="10"/>
        <color theme="1"/>
        <rFont val="Calibri"/>
        <family val="2"/>
        <scheme val="minor"/>
      </rPr>
      <t>EQUIPEMENTS ET OUTILS INFORMATIQUES DISPONIBLES AU COLLEGE ET A LA MAISON</t>
    </r>
    <r>
      <rPr>
        <sz val="10"/>
        <color theme="1"/>
        <rFont val="Calibri"/>
        <family val="2"/>
        <scheme val="minor"/>
      </rPr>
      <t xml:space="preserve">
</t>
    </r>
    <r>
      <rPr>
        <u/>
        <sz val="10"/>
        <color theme="1"/>
        <rFont val="Calibri"/>
        <family val="2"/>
        <scheme val="minor"/>
      </rPr>
      <t xml:space="preserve">- Equipements informatiques : </t>
    </r>
    <r>
      <rPr>
        <sz val="10"/>
        <color theme="1"/>
        <rFont val="Calibri"/>
        <family val="2"/>
        <scheme val="minor"/>
      </rPr>
      <t xml:space="preserve">Le Conseil général exerce une veille attentive sur les nouveaux produits du marché, afin de proposer aux établissements le matériel le plus efficient. Ainsi, le Département a poursuivi son programme d’investissement en mobilier et matériel informatiques dans les collèges (1er équipement, mise à niveau informatique, mise à niveau des salles de sciences), la priorité étant donnée au renouvellement du matériel informatique pour parvenir à l’objectif fixé d’un ordinateur pour 5 élèves dans chacun des établissements en 2011.
</t>
    </r>
    <r>
      <rPr>
        <u/>
        <sz val="10"/>
        <color theme="1"/>
        <rFont val="Calibri"/>
        <family val="2"/>
        <scheme val="minor"/>
      </rPr>
      <t>- Espace Numérique de Travail (ENT) :</t>
    </r>
    <r>
      <rPr>
        <sz val="10"/>
        <color theme="1"/>
        <rFont val="Calibri"/>
        <family val="2"/>
        <scheme val="minor"/>
      </rPr>
      <t xml:space="preserve"> il constitue pour chaque membre de la communauté éducative un "bureau virtuel". Il offre quatre fonctions essentielles : l’accès à des documents de référence ou de travail ;  l’échange et la communication internes ; l’accès à des informations administratives relatives à la Vie Scolaire ; mais aussi l’accès à des groupes de travail inter-établissement. 
</t>
    </r>
    <r>
      <rPr>
        <b/>
        <sz val="10"/>
        <color theme="1"/>
        <rFont val="Calibri"/>
        <family val="2"/>
        <scheme val="minor"/>
      </rPr>
      <t>EQUIPEMENTS ET OUTILS INFORMATIQUES DISPONIBLES A LA MAISON</t>
    </r>
    <r>
      <rPr>
        <sz val="10"/>
        <color theme="1"/>
        <rFont val="Calibri"/>
        <family val="2"/>
        <scheme val="minor"/>
      </rPr>
      <t xml:space="preserve">
</t>
    </r>
    <r>
      <rPr>
        <u/>
        <sz val="10"/>
        <color theme="1"/>
        <rFont val="Calibri"/>
        <family val="2"/>
        <scheme val="minor"/>
      </rPr>
      <t>- Ordi 60 :</t>
    </r>
    <r>
      <rPr>
        <sz val="10"/>
        <color theme="1"/>
        <rFont val="Calibri"/>
        <family val="2"/>
        <scheme val="minor"/>
      </rPr>
      <t xml:space="preserve"> L’objectif est d’équiper chaque collégien isarien d’un ordinateur portable à son domicile (ordinateur doté de plus de 60 logiciels validés par les instances de l’Education nationale, d’une clé USB) pour lui donner accès à des ressources éducatives. L’objectif est de lutter contre la fracture numérique et d'assurer l'égalité des chances en termes de réussite scolaire. 
En 2011, 11 000 collégiens ont été dotés. 
</t>
    </r>
    <r>
      <rPr>
        <u/>
        <sz val="10"/>
        <color theme="1"/>
        <rFont val="Calibri"/>
        <family val="2"/>
        <scheme val="minor"/>
      </rPr>
      <t xml:space="preserve">- Portail Educatif PEO60 : </t>
    </r>
    <r>
      <rPr>
        <sz val="10"/>
        <color theme="1"/>
        <rFont val="Calibri"/>
        <family val="2"/>
        <scheme val="minor"/>
      </rPr>
      <t xml:space="preserve">ce portailest un site internet dédié à l’éducation dans l’Oise. Le portail éducatif constitue la source d’information sur les actions portées et accompagnées par le département et les collèges en matière d’éducation et de jeunesse. Il dispose de 2 espaces dédiés : l’un au dispositif Ordi60 ; l’autre à l’Espace Numérique de Travail, la connexion à cet espace se faisant à partir de Péo60.Il s’adresse aux enseignants, aux parents et aux membres des communautés éducatives. Il présente les actions éducatives menées dans les collèges et soutenues par le Département. </t>
    </r>
  </si>
  <si>
    <r>
      <rPr>
        <b/>
        <sz val="10"/>
        <color theme="1"/>
        <rFont val="Calibri"/>
        <family val="2"/>
        <scheme val="minor"/>
      </rPr>
      <t>Nombre de collèges opérationnels en ENT</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11
</t>
    </r>
    <r>
      <rPr>
        <u/>
        <sz val="10"/>
        <color theme="1"/>
        <rFont val="Calibri"/>
        <family val="2"/>
        <scheme val="minor"/>
      </rPr>
      <t>2010</t>
    </r>
    <r>
      <rPr>
        <sz val="10"/>
        <color theme="1"/>
        <rFont val="Calibri"/>
        <family val="2"/>
        <scheme val="minor"/>
      </rPr>
      <t xml:space="preserve"> : 41
</t>
    </r>
    <r>
      <rPr>
        <u/>
        <sz val="10"/>
        <color theme="1"/>
        <rFont val="Calibri"/>
        <family val="2"/>
        <scheme val="minor"/>
      </rPr>
      <t>2011</t>
    </r>
    <r>
      <rPr>
        <sz val="10"/>
        <color theme="1"/>
        <rFont val="Calibri"/>
        <family val="2"/>
        <scheme val="minor"/>
      </rPr>
      <t xml:space="preserve"> : 66
</t>
    </r>
    <r>
      <rPr>
        <b/>
        <sz val="10"/>
        <color theme="1"/>
        <rFont val="Calibri"/>
        <family val="2"/>
        <scheme val="minor"/>
      </rPr>
      <t>Nombre de collèges opérationnels en ENS</t>
    </r>
    <r>
      <rPr>
        <sz val="10"/>
        <color theme="1"/>
        <rFont val="Calibri"/>
        <family val="2"/>
        <scheme val="minor"/>
      </rPr>
      <t xml:space="preserve">
</t>
    </r>
    <r>
      <rPr>
        <u/>
        <sz val="10"/>
        <color theme="1"/>
        <rFont val="Calibri"/>
        <family val="2"/>
        <scheme val="minor"/>
      </rPr>
      <t>2005</t>
    </r>
    <r>
      <rPr>
        <sz val="10"/>
        <color theme="1"/>
        <rFont val="Calibri"/>
        <family val="2"/>
        <scheme val="minor"/>
      </rPr>
      <t xml:space="preserve"> : 6
</t>
    </r>
    <r>
      <rPr>
        <u/>
        <sz val="10"/>
        <color theme="1"/>
        <rFont val="Calibri"/>
        <family val="2"/>
        <scheme val="minor"/>
      </rPr>
      <t>2006</t>
    </r>
    <r>
      <rPr>
        <sz val="10"/>
        <color theme="1"/>
        <rFont val="Calibri"/>
        <family val="2"/>
        <scheme val="minor"/>
      </rPr>
      <t xml:space="preserve"> : 18
</t>
    </r>
    <r>
      <rPr>
        <u/>
        <sz val="10"/>
        <color theme="1"/>
        <rFont val="Calibri"/>
        <family val="2"/>
        <scheme val="minor"/>
      </rPr>
      <t>2007</t>
    </r>
    <r>
      <rPr>
        <sz val="10"/>
        <color theme="1"/>
        <rFont val="Calibri"/>
        <family val="2"/>
        <scheme val="minor"/>
      </rPr>
      <t xml:space="preserve"> : 22
</t>
    </r>
    <r>
      <rPr>
        <u/>
        <sz val="10"/>
        <color theme="1"/>
        <rFont val="Calibri"/>
        <family val="2"/>
        <scheme val="minor"/>
      </rPr>
      <t>2008</t>
    </r>
    <r>
      <rPr>
        <sz val="10"/>
        <color theme="1"/>
        <rFont val="Calibri"/>
        <family val="2"/>
        <scheme val="minor"/>
      </rPr>
      <t xml:space="preserve"> : 20
</t>
    </r>
    <r>
      <rPr>
        <u/>
        <sz val="10"/>
        <color theme="1"/>
        <rFont val="Calibri"/>
        <family val="2"/>
        <scheme val="minor"/>
      </rPr>
      <t xml:space="preserve">2009 </t>
    </r>
    <r>
      <rPr>
        <sz val="10"/>
        <color theme="1"/>
        <rFont val="Calibri"/>
        <family val="2"/>
        <scheme val="minor"/>
      </rPr>
      <t xml:space="preserve">: 66
</t>
    </r>
    <r>
      <rPr>
        <u/>
        <sz val="10"/>
        <color theme="1"/>
        <rFont val="Calibri"/>
        <family val="2"/>
        <scheme val="minor"/>
      </rPr>
      <t>2010</t>
    </r>
    <r>
      <rPr>
        <sz val="10"/>
        <color theme="1"/>
        <rFont val="Calibri"/>
        <family val="2"/>
        <scheme val="minor"/>
      </rPr>
      <t xml:space="preserve"> : 66
</t>
    </r>
    <r>
      <rPr>
        <u/>
        <sz val="10"/>
        <color theme="1"/>
        <rFont val="Calibri"/>
        <family val="2"/>
        <scheme val="minor"/>
      </rPr>
      <t>2011</t>
    </r>
    <r>
      <rPr>
        <sz val="10"/>
        <color theme="1"/>
        <rFont val="Calibri"/>
        <family val="2"/>
        <scheme val="minor"/>
      </rPr>
      <t xml:space="preserve"> : 66
</t>
    </r>
    <r>
      <rPr>
        <b/>
        <sz val="10"/>
        <color theme="1"/>
        <rFont val="Calibri"/>
        <family val="2"/>
        <scheme val="minor"/>
      </rPr>
      <t>Ratio ordinateur/nombre d’élèves</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1 ordinateur fixe pour 6 élèves
</t>
    </r>
    <r>
      <rPr>
        <u/>
        <sz val="10"/>
        <color theme="1"/>
        <rFont val="Calibri"/>
        <family val="2"/>
        <scheme val="minor"/>
      </rPr>
      <t>2011 :</t>
    </r>
    <r>
      <rPr>
        <sz val="10"/>
        <color theme="1"/>
        <rFont val="Calibri"/>
        <family val="2"/>
        <scheme val="minor"/>
      </rPr>
      <t xml:space="preserve"> 1 ordinateur pour 5 élèves
</t>
    </r>
    <r>
      <rPr>
        <b/>
        <sz val="10"/>
        <color theme="1"/>
        <rFont val="Calibri"/>
        <family val="2"/>
        <scheme val="minor"/>
      </rPr>
      <t>Nombre d’ordinateurs Ordi60 remis</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21 213 remis aux collégiens de 5e et de 4e / 3 447 aux enseignants et établissements des collèges
</t>
    </r>
    <r>
      <rPr>
        <u/>
        <sz val="10"/>
        <color theme="1"/>
        <rFont val="Calibri"/>
        <family val="2"/>
        <scheme val="minor"/>
      </rPr>
      <t>2010</t>
    </r>
    <r>
      <rPr>
        <sz val="10"/>
        <color theme="1"/>
        <rFont val="Calibri"/>
        <family val="2"/>
        <scheme val="minor"/>
      </rPr>
      <t xml:space="preserve"> :  près de 22 000 remis aux collégiens de 6e et 5e
</t>
    </r>
    <r>
      <rPr>
        <u/>
        <sz val="10"/>
        <color theme="1"/>
        <rFont val="Calibri"/>
        <family val="2"/>
        <scheme val="minor"/>
      </rPr>
      <t xml:space="preserve">2011 : </t>
    </r>
    <r>
      <rPr>
        <sz val="10"/>
        <color theme="1"/>
        <rFont val="Calibri"/>
        <family val="2"/>
        <scheme val="minor"/>
      </rPr>
      <t xml:space="preserve">10 495 aux collégiens de 6e
</t>
    </r>
    <r>
      <rPr>
        <b/>
        <sz val="10"/>
        <color theme="1"/>
        <rFont val="Calibri"/>
        <family val="2"/>
        <scheme val="minor"/>
      </rPr>
      <t>Nombre de visiteurs uniques par mois sur le portail Peo60</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2 000
</t>
    </r>
    <r>
      <rPr>
        <u/>
        <sz val="10"/>
        <color theme="1"/>
        <rFont val="Calibri"/>
        <family val="2"/>
        <scheme val="minor"/>
      </rPr>
      <t xml:space="preserve">2011 : </t>
    </r>
    <r>
      <rPr>
        <sz val="10"/>
        <color theme="1"/>
        <rFont val="Calibri"/>
        <family val="2"/>
        <scheme val="minor"/>
      </rPr>
      <t>12 020</t>
    </r>
  </si>
  <si>
    <r>
      <rPr>
        <b/>
        <u/>
        <sz val="10"/>
        <color theme="1"/>
        <rFont val="Calibri"/>
        <family val="2"/>
        <scheme val="minor"/>
      </rPr>
      <t xml:space="preserve">Etat d'avancement des sous-actions :
</t>
    </r>
    <r>
      <rPr>
        <sz val="10"/>
        <color theme="1"/>
        <rFont val="Calibri"/>
        <family val="2"/>
        <scheme val="minor"/>
      </rPr>
      <t xml:space="preserve">ENT: Pistes d"amélioration identifiée
ENS: Action non poursuivie 
Equipement informatique: Action en cours de réalisation
Ordi 60: Des pistes d'amélioration sont identifiées
Péo60: Pistes d'amélioration identifiées
</t>
    </r>
    <r>
      <rPr>
        <b/>
        <u/>
        <sz val="10"/>
        <color theme="1"/>
        <rFont val="Calibri"/>
        <family val="2"/>
        <scheme val="minor"/>
      </rPr>
      <t xml:space="preserve">
Concertation sur les sous-actions :</t>
    </r>
    <r>
      <rPr>
        <sz val="10"/>
        <color theme="1"/>
        <rFont val="Calibri"/>
        <family val="2"/>
        <scheme val="minor"/>
      </rPr>
      <t xml:space="preserve">
ENT: Concertation avec les partenaires
Equipement informatique: pas de concertation
Ordi 60: En interne
Péo60: En interne
</t>
    </r>
    <r>
      <rPr>
        <b/>
        <u/>
        <sz val="10"/>
        <color theme="1"/>
        <rFont val="Calibri"/>
        <family val="2"/>
        <scheme val="minor"/>
      </rPr>
      <t>Indicateurs des sous-actions :</t>
    </r>
    <r>
      <rPr>
        <sz val="10"/>
        <color theme="1"/>
        <rFont val="Calibri"/>
        <family val="2"/>
        <scheme val="minor"/>
      </rPr>
      <t xml:space="preserve">
ENT: Indicateurs fiables, maintenant que tous sont dotés il faudrait le faire évoluer sur l'usage
Ordi 60: indicateurs fiables et accessibles
Péo60: Indicateurs non fiable</t>
    </r>
    <r>
      <rPr>
        <b/>
        <u/>
        <sz val="10"/>
        <color theme="1"/>
        <rFont val="Calibri"/>
        <family val="2"/>
        <scheme val="minor"/>
      </rPr>
      <t xml:space="preserve">
Indicateurs : </t>
    </r>
    <r>
      <rPr>
        <sz val="10"/>
        <color theme="1"/>
        <rFont val="Calibri"/>
        <family val="2"/>
        <scheme val="minor"/>
      </rPr>
      <t>Nombre d'Ordi 60 remis aux collègiens (2012 : 10 700 aux collégiens de 6e)</t>
    </r>
  </si>
  <si>
    <t>Indicateurs peu fiables et/ou peu accessibles</t>
  </si>
  <si>
    <r>
      <t xml:space="preserve">DISPOSITIFS POUR LA REUSSITE SCOLAIRE
</t>
    </r>
    <r>
      <rPr>
        <b/>
        <u/>
        <sz val="10"/>
        <color theme="1"/>
        <rFont val="Calibri"/>
        <family val="2"/>
        <scheme val="minor"/>
      </rPr>
      <t xml:space="preserve">- </t>
    </r>
    <r>
      <rPr>
        <u/>
        <sz val="10"/>
        <color theme="1"/>
        <rFont val="Calibri"/>
        <family val="2"/>
        <scheme val="minor"/>
      </rPr>
      <t xml:space="preserve">Plateforme interactive : </t>
    </r>
    <r>
      <rPr>
        <sz val="10"/>
        <color theme="1"/>
        <rFont val="Calibri"/>
        <family val="2"/>
        <scheme val="minor"/>
      </rPr>
      <t xml:space="preserve">dans le cadre de son projet éducatif,  le Conseil général abonne tous les collégiens de l’Oise à une plateforme de ressources en ligne PARASCHOOL, leurs permettant notamment de réviser des leçons et de faire des exercices interactifs. Cette plateforme permet de contribuer à l’égalité des chances des jeunes isariens par un soutien individuel, de lutter contre le décrochage scolaire en offrant aux enseignants la possibilité d’élaborer des plans de travail personnalisés pour les élèves et de suivre leurs progrès et de faciliter les apprentissages scolaires via un parcours pédagogique adapté. 
En 2011, l’accès à la plateforme passe par l’espace numérique de travail du collège.  Les élèves ne disposant pas d’un accès internet bénéficient d’un Cdrom dont le contenu est identique à celui de la plateforme.
</t>
    </r>
    <r>
      <rPr>
        <u/>
        <sz val="10"/>
        <color theme="1"/>
        <rFont val="Calibri"/>
        <family val="2"/>
        <scheme val="minor"/>
      </rPr>
      <t xml:space="preserve">- Soutien collectif (mini-stages) : </t>
    </r>
    <r>
      <rPr>
        <sz val="10"/>
        <color theme="1"/>
        <rFont val="Calibri"/>
        <family val="2"/>
        <scheme val="minor"/>
      </rPr>
      <t>depuis l’année scolaire 2007-2008, des mini-stages de soutien renforcé sont mis en place dans les collèges volontaires pendant les petites vacances scolaires. Des sessions sont ainsi organisées en faveur des élèves des classes de 6ème pour réviser les fondamentaux et de 3ème pour une préparation au brevet.</t>
    </r>
    <r>
      <rPr>
        <b/>
        <sz val="10"/>
        <color theme="1"/>
        <rFont val="Calibri"/>
        <family val="2"/>
        <scheme val="minor"/>
      </rPr>
      <t xml:space="preserve">
PROJETS EDUCATIFS LOCAUX
</t>
    </r>
    <r>
      <rPr>
        <sz val="10"/>
        <color theme="1"/>
        <rFont val="Calibri"/>
        <family val="2"/>
        <scheme val="minor"/>
      </rPr>
      <t xml:space="preserve">Dans le cadre de son projet éducatif, le Conseil général a décidé, en 2005, la mise en place de Projets Educatifs Locaux (P.E.L.), s’adressant aux collèges publics, communes, groupements de communes et associations œuvrant dans le domaine éducatif. 
Les objectifs visent l’épanouissement des jeunes :
- faciliter l’accès des jeunes de 11 à 16 ans à des activités périscolaires notamment en milieu rural,
- contribuer à l’insertion socio-culturelle des jeunes,
- enrichir une partie de leur temps libre par des activités culturelles, sportives et citoyennes ; 
- permettre l’émergence de nouvelles approches éducatives notamment pour les jeunes en difficultés. 
Le Conseil général apporte actuellement son soutien à 3 types de PEL axés au choix sur :
- les activités péri et extrascolaires
- le soutien éducatif basé sur le savoir-être avec des actions de soutien à la parentalité
- l’aide aux devoirs en complémentarité et en cohérence avec le dispositif d’accompagnement éducatif </t>
    </r>
  </si>
  <si>
    <t>Mini-stage et Parschool : Emillie DELAMARE 
PEL: Clémence BOURCIER</t>
  </si>
  <si>
    <r>
      <rPr>
        <b/>
        <sz val="10"/>
        <color theme="1"/>
        <rFont val="Calibri"/>
        <family val="2"/>
        <scheme val="minor"/>
      </rPr>
      <t>Budget :</t>
    </r>
    <r>
      <rPr>
        <sz val="10"/>
        <color theme="1"/>
        <rFont val="Calibri"/>
        <family val="2"/>
        <scheme val="minor"/>
      </rPr>
      <t xml:space="preserve">
Paraschool: 130 296 euros +  PEL: 11 765 euros + Ministage: 150h rémunérées par la DRH
Objectif de fin 2007 : Assurer des mini - sessions de soutien renforcé dans 10 % des collèges. Quel est celui de 2012 ?
</t>
    </r>
  </si>
  <si>
    <r>
      <t xml:space="preserve">En 2011, le Département maintient la mise en oeuvre des dispositifs de valorisation (Histoire départementale, savoir-faire, traditions locales, patrimoine bâti…) et de préservation (Archives départementales, parc Jean-Jacques Rousseau, service archéologie, musée départemental).
L’année 2011 a aussi été marquée par l’ouverture en février du site internet des Archives de l’Oise www.archives.oise.fr qui, fortement enrichi par rapport aux ressources des Archives précédemment en ligne, a reçu 400 000 visites en 2011. Les Archives départementales ont également conçu et fait réaliser l’exposition « Mille ans d’écriture dans l’Oise » et l’ouvrage d’accompagnement Scripturae –Trésors médiévaux des Archives de l’Oise, publié à 4500 exemplaires. Cette exposition, qui aura attiré au total plus de 4500 visiteurs, meilleure fréquentation d’une exposition des Archives depuis l’origine, circulera ensuite dans le département. 
Le Conseil général a décidé de relancer le projet de rénovation du musée . Une première phase prévoit la réouverture du premier étage du palais Renaissance pour fin 2013 avec l’élaboration du parcours muséographique consacré au XIXe siècle, la création d’un ascenseur desservant tous les étages du palais et la création d’un local technique servant notamment à climatiser le bâtiment.
L’année 2011 a permis d’engager les études pour la réalisation des travaux.
Cette réouverture posera les bases du nouveau projet scientifique et culturel du Musée de l’Oise. Il favorisera l’appropriation des collections par tous les publics et notamment par des actions de médiation vers les plus jeunes. Il intégrera les nouveaux médias et les nouvelles technologies pour répondre aux nouvelles exigences du public.
</t>
    </r>
    <r>
      <rPr>
        <b/>
        <sz val="10"/>
        <color theme="1"/>
        <rFont val="Calibri"/>
        <family val="2"/>
        <scheme val="minor"/>
      </rPr>
      <t>- Travail d’histoire et de mémoire par les collégiens</t>
    </r>
    <r>
      <rPr>
        <sz val="10"/>
        <color theme="1"/>
        <rFont val="Calibri"/>
        <family val="2"/>
        <scheme val="minor"/>
      </rPr>
      <t xml:space="preserve">
Le Département accompagne au maximum 10 collèges dans leurs projets d’histoire et de mémoire autour des conflits mondiaux et de l’industrialisation. Un programme d’actions est proposé avec un spectacle, un parcours de mémoire, un voyage et une journée de valorisation. Ce dispositif permet des rencontres intergénérationnelles d’exception organisées par leDépartement et les collèges avec des témoins pour faire prendre conscience aux jeunes que « l’histoire est indispensable pour comprendre le passé et la mémoire pour construire le présent ». Ce dispositif participe à la découverte du patrimoine de l’Oise et à la fréquentation de structures culturelles départementales. </t>
    </r>
  </si>
  <si>
    <r>
      <rPr>
        <b/>
        <sz val="10"/>
        <color theme="1"/>
        <rFont val="Calibri"/>
        <family val="2"/>
        <scheme val="minor"/>
      </rPr>
      <t>Sous-action "Travail d’histoire et de mémoire par les collégiens" :</t>
    </r>
    <r>
      <rPr>
        <sz val="10"/>
        <color theme="1"/>
        <rFont val="Calibri"/>
        <family val="2"/>
        <scheme val="minor"/>
      </rPr>
      <t xml:space="preserve">
- en phase d'amélioration avec des pistes d'amélioration identifiées ou en voie d'identification
- concertation extérieure
- indicateurs identifiés et accessibles
- budget : 50 000 euros
</t>
    </r>
  </si>
  <si>
    <t>RICARD Bruno
BOURCIER Clémence (Histoire et Mémoire-DEJ)</t>
  </si>
  <si>
    <t>DUPONT Jean-François
STORY Claire</t>
  </si>
  <si>
    <t>Inspection académique
Rectorat
Musée départemental
Services archéologique
Autres établissements patrimoniaux de l'Oise</t>
  </si>
  <si>
    <r>
      <rPr>
        <b/>
        <sz val="10"/>
        <color theme="1"/>
        <rFont val="Calibri"/>
        <family val="2"/>
        <scheme val="minor"/>
      </rPr>
      <t>ASPECT MATERIEL</t>
    </r>
    <r>
      <rPr>
        <sz val="10"/>
        <color theme="1"/>
        <rFont val="Calibri"/>
        <family val="2"/>
        <scheme val="minor"/>
      </rPr>
      <t xml:space="preserve">
Le Département a mis la préservation et la mise en valeur du patrimoine historique au cœur des enjeux de développement durable du territoire isarien, en veillant à la continuité entre à la fois le passé, le présent et l’avenir. Fédérant une construction du « local » et des politiques d’aménagement, le patrimoine concilie les enjeux économiques, sociaux et environnementaux.
En complément de ses propres services patrimoniaux, le Département a poursuivi en 2011 sa participation active à l’articulation entre patrimoine et développement durable, via ses aides financières au titre de l’investissement pour la sauvegarde et la rénovation du patrimoine isarien.
- 3,7 millions euros pour les aides financières octroyées en 2011 en faveur des projets de restauration du patrimoine. Ces aides ont contribuées au maintien d’un savoir faire et de l’activité d’entreprises artisanales spécialisés. 
- les actions de restauration et de mise en valeur des sites patrimoniaux se sont également inscrites dans une dynamique d’attractivité et de développement touristique du territoire isarien (abbaye de Chaâlis, château de Verderonne et de Troissereux, cathédrale de Beauvais).
Certains projets de restauration du patrimoine répondent également aux enjeux sociaux, culturels et environnementaux. Cela se traduit par la mise en place d’actions pédagogiques (restauration des églises de Rémérangles, Sery Magneval, Nivillers) et de préservation de la faune (préservation des chouettes et chiroptères en collaboration avec Picardie Nature et la Ligue de Protection des Osieaux à Boissy Fresnoy, Rémérangles, Sery Magneval, château de Verderonne). 
La redécouverte et la réappropriation du patrimoine, y compris le petit patrimoine souvent méconnu, la sensibilisation à sa préservation au même titre que la faune qui y est liée, témoignent de la volonté de construire un avenir meilleur tout en tenant compte de l’expérience du passé.
On rencontre ainsi, à travers le patrimoine, expression du génie de l’homme et de son histoire, les trois axes traditionnels du développement durable : la préservation de l’environnement, l’intérêt social par la culture et l’économie.
</t>
    </r>
    <r>
      <rPr>
        <b/>
        <sz val="10"/>
        <color theme="1"/>
        <rFont val="Calibri"/>
        <family val="2"/>
        <scheme val="minor"/>
      </rPr>
      <t>ASPECT CULTUREL/ TRANSMISSION</t>
    </r>
    <r>
      <rPr>
        <sz val="10"/>
        <color theme="1"/>
        <rFont val="Calibri"/>
        <family val="2"/>
        <scheme val="minor"/>
      </rPr>
      <t xml:space="preserve">
Les </t>
    </r>
    <r>
      <rPr>
        <b/>
        <sz val="10"/>
        <color theme="1"/>
        <rFont val="Calibri"/>
        <family val="2"/>
        <scheme val="minor"/>
      </rPr>
      <t>journées européennes du patrimoine</t>
    </r>
    <r>
      <rPr>
        <sz val="10"/>
        <color theme="1"/>
        <rFont val="Calibri"/>
        <family val="2"/>
        <scheme val="minor"/>
      </rPr>
      <t xml:space="preserve"> ont permis d’accueillir 4562 personnes sur les différents évènements organisés par le Conseil général sur le territoire. Outre les sites appartenant au conseil général (Musée départemental, Archives départementales, le Parc Jean-Jacques Rousseau, l’Hôtel du département, les sites antiques), des installations d’arts numériques ont été mises en place pour la seconde année consécutive. Trois sites ont accueilli les artistes : le Musée des Bateliers à Longueil-Annel, l’abbaye royale du Moncel à Pontpoint et l’hôtel de ville de Clermont. Chaque année, des concerts sont proposés aux Isariens et notamment celui proposé par l’Orchestre de chambre Bernard Thomas à l’abbaye de Chaâlis. Le budget de cette manifestation s’est élevé à 60.734,21 euros.</t>
    </r>
  </si>
  <si>
    <r>
      <rPr>
        <b/>
        <sz val="10"/>
        <color theme="1"/>
        <rFont val="Calibri"/>
        <family val="2"/>
        <scheme val="minor"/>
      </rPr>
      <t xml:space="preserve">Nombre d’édifices en cours de restauration
</t>
    </r>
    <r>
      <rPr>
        <sz val="10"/>
        <color theme="1"/>
        <rFont val="Calibri"/>
        <family val="2"/>
        <scheme val="minor"/>
      </rPr>
      <t xml:space="preserve">NR
</t>
    </r>
    <r>
      <rPr>
        <b/>
        <sz val="10"/>
        <color theme="1"/>
        <rFont val="Calibri"/>
        <family val="2"/>
        <scheme val="minor"/>
      </rPr>
      <t>Montant des subventions consacrées à la restauration du patrimoine</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4,1 M euros
</t>
    </r>
    <r>
      <rPr>
        <u/>
        <sz val="10"/>
        <color theme="1"/>
        <rFont val="Calibri"/>
        <family val="2"/>
        <scheme val="minor"/>
      </rPr>
      <t xml:space="preserve">2010 : </t>
    </r>
    <r>
      <rPr>
        <sz val="10"/>
        <color theme="1"/>
        <rFont val="Calibri"/>
        <family val="2"/>
        <scheme val="minor"/>
      </rPr>
      <t xml:space="preserve">3,3 M euros
</t>
    </r>
    <r>
      <rPr>
        <u/>
        <sz val="10"/>
        <color theme="1"/>
        <rFont val="Calibri"/>
        <family val="2"/>
        <scheme val="minor"/>
      </rPr>
      <t xml:space="preserve">2011 : </t>
    </r>
    <r>
      <rPr>
        <sz val="10"/>
        <color theme="1"/>
        <rFont val="Calibri"/>
        <family val="2"/>
        <scheme val="minor"/>
      </rPr>
      <t xml:space="preserve">3,8 M euros
</t>
    </r>
    <r>
      <rPr>
        <b/>
        <sz val="10"/>
        <color theme="1"/>
        <rFont val="Calibri"/>
        <family val="2"/>
        <scheme val="minor"/>
      </rPr>
      <t>Nombre de dossiers financés</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128 
</t>
    </r>
    <r>
      <rPr>
        <u/>
        <sz val="10"/>
        <color theme="1"/>
        <rFont val="Calibri"/>
        <family val="2"/>
        <scheme val="minor"/>
      </rPr>
      <t xml:space="preserve">2010 : </t>
    </r>
    <r>
      <rPr>
        <sz val="10"/>
        <color theme="1"/>
        <rFont val="Calibri"/>
        <family val="2"/>
        <scheme val="minor"/>
      </rPr>
      <t xml:space="preserve">124
</t>
    </r>
    <r>
      <rPr>
        <u/>
        <sz val="10"/>
        <color theme="1"/>
        <rFont val="Calibri"/>
        <family val="2"/>
        <scheme val="minor"/>
      </rPr>
      <t>2011 :</t>
    </r>
    <r>
      <rPr>
        <sz val="10"/>
        <color theme="1"/>
        <rFont val="Calibri"/>
        <family val="2"/>
        <scheme val="minor"/>
      </rPr>
      <t xml:space="preserve"> 151
</t>
    </r>
    <r>
      <rPr>
        <b/>
        <sz val="10"/>
        <color theme="1"/>
        <rFont val="Calibri"/>
        <family val="2"/>
        <scheme val="minor"/>
      </rPr>
      <t>Fréquentation globale sur les Journées Européennes du Patrimoine</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6 251 personnes
</t>
    </r>
    <r>
      <rPr>
        <u/>
        <sz val="10"/>
        <color theme="1"/>
        <rFont val="Calibri"/>
        <family val="2"/>
        <scheme val="minor"/>
      </rPr>
      <t>2011 :</t>
    </r>
    <r>
      <rPr>
        <sz val="10"/>
        <color theme="1"/>
        <rFont val="Calibri"/>
        <family val="2"/>
        <scheme val="minor"/>
      </rPr>
      <t xml:space="preserve"> 4 562 personnes
</t>
    </r>
  </si>
  <si>
    <r>
      <rPr>
        <b/>
        <u/>
        <sz val="10"/>
        <color theme="1"/>
        <rFont val="Calibri"/>
        <family val="2"/>
        <scheme val="minor"/>
      </rPr>
      <t>indicateur :</t>
    </r>
    <r>
      <rPr>
        <sz val="10"/>
        <color theme="1"/>
        <rFont val="Calibri"/>
        <family val="2"/>
        <scheme val="minor"/>
      </rPr>
      <t xml:space="preserve"> nb d'édifices en cours de restauration difficilement renseignable car pas de suivi statistique et pas d'information précise sur l'état d'avancement des travaux</t>
    </r>
    <r>
      <rPr>
        <b/>
        <u/>
        <sz val="10"/>
        <color theme="1"/>
        <rFont val="Calibri"/>
        <family val="2"/>
        <scheme val="minor"/>
      </rPr>
      <t xml:space="preserve">
Journée Européenne du patrimoine :</t>
    </r>
    <r>
      <rPr>
        <sz val="10"/>
        <color theme="1"/>
        <rFont val="Calibri"/>
        <family val="2"/>
        <scheme val="minor"/>
      </rPr>
      <t xml:space="preserve"> pas de données particulières sur le développement durable.
</t>
    </r>
    <r>
      <rPr>
        <b/>
        <u/>
        <sz val="10"/>
        <color theme="1"/>
        <rFont val="Calibri"/>
        <family val="2"/>
        <scheme val="minor"/>
      </rPr>
      <t xml:space="preserve">budget : </t>
    </r>
    <r>
      <rPr>
        <sz val="10"/>
        <color theme="1"/>
        <rFont val="Calibri"/>
        <family val="2"/>
        <scheme val="minor"/>
      </rPr>
      <t>fonctionnement Journées Européennes du Patrimoine :  60.734,21 euros</t>
    </r>
  </si>
  <si>
    <r>
      <t xml:space="preserve">• Faire de la commande publique un </t>
    </r>
    <r>
      <rPr>
        <sz val="10"/>
        <rFont val="Calibri"/>
        <family val="2"/>
        <scheme val="minor"/>
      </rPr>
      <t>outil d’action en faveur de l’insertion sociale et de la protection de l’environnement.
• Mettre en œuvre une politique d’achat éco-responsable</t>
    </r>
  </si>
  <si>
    <t>CONINCKX Kaline (MCG)
FELIHO David (Milieu rural)</t>
  </si>
  <si>
    <r>
      <rPr>
        <b/>
        <sz val="10"/>
        <color theme="1"/>
        <rFont val="Calibri"/>
        <family val="2"/>
        <scheme val="minor"/>
      </rPr>
      <t>Nombre d’hectares d’espaces naturels avec intervention du Conseil général par type d’espace</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6 891 ha</t>
    </r>
    <r>
      <rPr>
        <sz val="10"/>
        <rFont val="Calibri"/>
        <family val="2"/>
        <scheme val="minor"/>
      </rPr>
      <t xml:space="preserve"> (problème pour le type ENS pris en compte)</t>
    </r>
    <r>
      <rPr>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33 831 ha dont :
- 370 ha de propriétés départementales
- 804 ha de sites ENS soutenus pour l'aménagement et la gestion
- 129 ha de forêts privées
- 32 528 ha de forêts domaniales
</t>
    </r>
    <r>
      <rPr>
        <b/>
        <sz val="10"/>
        <color theme="1"/>
        <rFont val="Calibri"/>
        <family val="2"/>
        <scheme val="minor"/>
      </rPr>
      <t xml:space="preserve">
Nombre d’hectares de zones humides préservés</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 xml:space="preserve">non renseignable
</t>
    </r>
    <r>
      <rPr>
        <b/>
        <sz val="10"/>
        <color theme="1"/>
        <rFont val="Calibri"/>
        <family val="2"/>
        <scheme val="minor"/>
      </rPr>
      <t xml:space="preserve">Nombre de MCG sensibilisées aux ENS : </t>
    </r>
    <r>
      <rPr>
        <sz val="10"/>
        <color theme="1"/>
        <rFont val="Calibri"/>
        <family val="2"/>
        <scheme val="minor"/>
      </rPr>
      <t xml:space="preserve">
</t>
    </r>
    <r>
      <rPr>
        <u/>
        <sz val="10"/>
        <color theme="1"/>
        <rFont val="Calibri"/>
        <family val="2"/>
        <scheme val="minor"/>
      </rPr>
      <t xml:space="preserve">2008-2010: </t>
    </r>
    <r>
      <rPr>
        <sz val="10"/>
        <color theme="1"/>
        <rFont val="Calibri"/>
        <family val="2"/>
        <scheme val="minor"/>
      </rPr>
      <t xml:space="preserve">15 MCG sensibilisées
</t>
    </r>
    <r>
      <rPr>
        <u/>
        <sz val="10"/>
        <color theme="1"/>
        <rFont val="Calibri"/>
        <family val="2"/>
        <scheme val="minor"/>
      </rPr>
      <t xml:space="preserve">2011 : </t>
    </r>
    <r>
      <rPr>
        <sz val="10"/>
        <color theme="1"/>
        <rFont val="Calibri"/>
        <family val="2"/>
        <scheme val="minor"/>
      </rPr>
      <t xml:space="preserve">16 MCG sensibilisées (soit toutes les MCG de l'Oise)
</t>
    </r>
    <r>
      <rPr>
        <b/>
        <sz val="10"/>
        <color theme="1"/>
        <rFont val="Calibri"/>
        <family val="2"/>
        <scheme val="minor"/>
      </rPr>
      <t xml:space="preserve">Nombre de jeunes sensibilisées aux ENS : </t>
    </r>
    <r>
      <rPr>
        <sz val="10"/>
        <color theme="1"/>
        <rFont val="Calibri"/>
        <family val="2"/>
        <scheme val="minor"/>
      </rPr>
      <t xml:space="preserve">
</t>
    </r>
    <r>
      <rPr>
        <u/>
        <sz val="10"/>
        <color theme="1"/>
        <rFont val="Calibri"/>
        <family val="2"/>
        <scheme val="minor"/>
      </rPr>
      <t>2008-2010 :</t>
    </r>
    <r>
      <rPr>
        <sz val="10"/>
        <color theme="1"/>
        <rFont val="Calibri"/>
        <family val="2"/>
        <scheme val="minor"/>
      </rPr>
      <t xml:space="preserve"> 300 jeunes sensibilisés
</t>
    </r>
    <r>
      <rPr>
        <u/>
        <sz val="10"/>
        <color theme="1"/>
        <rFont val="Calibri"/>
        <family val="2"/>
        <scheme val="minor"/>
      </rPr>
      <t>2011</t>
    </r>
    <r>
      <rPr>
        <sz val="10"/>
        <color theme="1"/>
        <rFont val="Calibri"/>
        <family val="2"/>
        <scheme val="minor"/>
      </rPr>
      <t xml:space="preserve"> : non renseignable</t>
    </r>
  </si>
  <si>
    <r>
      <rPr>
        <b/>
        <sz val="10"/>
        <color theme="1"/>
        <rFont val="Calibri"/>
        <family val="2"/>
        <scheme val="minor"/>
      </rPr>
      <t>Nombre de dossiers dont les subventions ont été octroyées</t>
    </r>
    <r>
      <rPr>
        <sz val="10"/>
        <color theme="1"/>
        <rFont val="Calibri"/>
        <family val="2"/>
        <scheme val="minor"/>
      </rPr>
      <t xml:space="preserve">
</t>
    </r>
    <r>
      <rPr>
        <u/>
        <sz val="10"/>
        <color theme="1"/>
        <rFont val="Calibri"/>
        <family val="2"/>
        <scheme val="minor"/>
      </rPr>
      <t xml:space="preserve">2009 </t>
    </r>
    <r>
      <rPr>
        <sz val="10"/>
        <color theme="1"/>
        <rFont val="Calibri"/>
        <family val="2"/>
        <scheme val="minor"/>
      </rPr>
      <t xml:space="preserve">: 1 580
</t>
    </r>
    <r>
      <rPr>
        <u/>
        <sz val="10"/>
        <color theme="1"/>
        <rFont val="Calibri"/>
        <family val="2"/>
        <scheme val="minor"/>
      </rPr>
      <t>2010</t>
    </r>
    <r>
      <rPr>
        <sz val="10"/>
        <color theme="1"/>
        <rFont val="Calibri"/>
        <family val="2"/>
        <scheme val="minor"/>
      </rPr>
      <t xml:space="preserve"> : 1 540
</t>
    </r>
    <r>
      <rPr>
        <u/>
        <sz val="10"/>
        <color theme="1"/>
        <rFont val="Calibri"/>
        <family val="2"/>
        <scheme val="minor"/>
      </rPr>
      <t>2011</t>
    </r>
    <r>
      <rPr>
        <sz val="10"/>
        <color theme="1"/>
        <rFont val="Calibri"/>
        <family val="2"/>
        <scheme val="minor"/>
      </rPr>
      <t xml:space="preserve"> : 1 715
</t>
    </r>
    <r>
      <rPr>
        <b/>
        <sz val="10"/>
        <color theme="1"/>
        <rFont val="Calibri"/>
        <family val="2"/>
        <scheme val="minor"/>
      </rPr>
      <t>Montant des subventions octroyées</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56,5 M euros dont 3.5 M euros de crédits d’Etat
</t>
    </r>
    <r>
      <rPr>
        <u/>
        <sz val="10"/>
        <color theme="1"/>
        <rFont val="Calibri"/>
        <family val="2"/>
        <scheme val="minor"/>
      </rPr>
      <t xml:space="preserve">2010 : </t>
    </r>
    <r>
      <rPr>
        <sz val="10"/>
        <color theme="1"/>
        <rFont val="Calibri"/>
        <family val="2"/>
        <scheme val="minor"/>
      </rPr>
      <t xml:space="preserve">45,5 M euros dont 3.3 M€eurosde crédits d’Etat
</t>
    </r>
    <r>
      <rPr>
        <u/>
        <sz val="10"/>
        <color theme="1"/>
        <rFont val="Calibri"/>
        <family val="2"/>
        <scheme val="minor"/>
      </rPr>
      <t xml:space="preserve">2011 : </t>
    </r>
    <r>
      <rPr>
        <sz val="10"/>
        <color theme="1"/>
        <rFont val="Calibri"/>
        <family val="2"/>
        <scheme val="minor"/>
      </rPr>
      <t xml:space="preserve">50,4 M eurosdont 3.4 M euros de crédits d’Etat
</t>
    </r>
    <r>
      <rPr>
        <b/>
        <sz val="10"/>
        <color theme="1"/>
        <rFont val="Calibri"/>
        <family val="2"/>
        <scheme val="minor"/>
      </rPr>
      <t>Montant total des travaux générés</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193 M euros
</t>
    </r>
    <r>
      <rPr>
        <u/>
        <sz val="10"/>
        <color theme="1"/>
        <rFont val="Calibri"/>
        <family val="2"/>
        <scheme val="minor"/>
      </rPr>
      <t>2010 :</t>
    </r>
    <r>
      <rPr>
        <sz val="10"/>
        <color theme="1"/>
        <rFont val="Calibri"/>
        <family val="2"/>
        <scheme val="minor"/>
      </rPr>
      <t xml:space="preserve"> 165 M euros
</t>
    </r>
    <r>
      <rPr>
        <u/>
        <sz val="10"/>
        <color theme="1"/>
        <rFont val="Calibri"/>
        <family val="2"/>
        <scheme val="minor"/>
      </rPr>
      <t>2011 : 1</t>
    </r>
    <r>
      <rPr>
        <sz val="10"/>
        <color theme="1"/>
        <rFont val="Calibri"/>
        <family val="2"/>
        <scheme val="minor"/>
      </rPr>
      <t xml:space="preserve">72 M euros
</t>
    </r>
    <r>
      <rPr>
        <b/>
        <sz val="10"/>
        <color theme="1"/>
        <rFont val="Calibri"/>
        <family val="2"/>
        <scheme val="minor"/>
      </rPr>
      <t>Taux de couverture du département par les subventions</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74.7%
</t>
    </r>
    <r>
      <rPr>
        <u/>
        <sz val="10"/>
        <color theme="1"/>
        <rFont val="Calibri"/>
        <family val="2"/>
        <scheme val="minor"/>
      </rPr>
      <t xml:space="preserve">2010 : </t>
    </r>
    <r>
      <rPr>
        <sz val="10"/>
        <color theme="1"/>
        <rFont val="Calibri"/>
        <family val="2"/>
        <scheme val="minor"/>
      </rPr>
      <t xml:space="preserve">74.7%
</t>
    </r>
    <r>
      <rPr>
        <u/>
        <sz val="10"/>
        <color theme="1"/>
        <rFont val="Calibri"/>
        <family val="2"/>
        <scheme val="minor"/>
      </rPr>
      <t xml:space="preserve">2011 : </t>
    </r>
    <r>
      <rPr>
        <sz val="10"/>
        <color theme="1"/>
        <rFont val="Calibri"/>
        <family val="2"/>
        <scheme val="minor"/>
      </rPr>
      <t xml:space="preserve">75%
</t>
    </r>
    <r>
      <rPr>
        <b/>
        <sz val="10"/>
        <color theme="1"/>
        <rFont val="Calibri"/>
        <family val="2"/>
        <scheme val="minor"/>
      </rPr>
      <t>Effet levier d’un euro de subvention en travaux</t>
    </r>
    <r>
      <rPr>
        <sz val="10"/>
        <color theme="1"/>
        <rFont val="Calibri"/>
        <family val="2"/>
        <scheme val="minor"/>
      </rPr>
      <t xml:space="preserve"> : 
</t>
    </r>
    <r>
      <rPr>
        <u/>
        <sz val="10"/>
        <color theme="1"/>
        <rFont val="Calibri"/>
        <family val="2"/>
        <scheme val="minor"/>
      </rPr>
      <t>2009</t>
    </r>
    <r>
      <rPr>
        <sz val="10"/>
        <color theme="1"/>
        <rFont val="Calibri"/>
        <family val="2"/>
        <scheme val="minor"/>
      </rPr>
      <t xml:space="preserve"> : 3.42 euros
</t>
    </r>
    <r>
      <rPr>
        <u/>
        <sz val="10"/>
        <color theme="1"/>
        <rFont val="Calibri"/>
        <family val="2"/>
        <scheme val="minor"/>
      </rPr>
      <t>2010 :</t>
    </r>
    <r>
      <rPr>
        <sz val="10"/>
        <color theme="1"/>
        <rFont val="Calibri"/>
        <family val="2"/>
        <scheme val="minor"/>
      </rPr>
      <t xml:space="preserve"> 3.63 euros
</t>
    </r>
    <r>
      <rPr>
        <u/>
        <sz val="10"/>
        <color theme="1"/>
        <rFont val="Calibri"/>
        <family val="2"/>
        <scheme val="minor"/>
      </rPr>
      <t>2011 :</t>
    </r>
    <r>
      <rPr>
        <sz val="10"/>
        <color theme="1"/>
        <rFont val="Calibri"/>
        <family val="2"/>
        <scheme val="minor"/>
      </rPr>
      <t xml:space="preserve"> 3.3 euros</t>
    </r>
  </si>
  <si>
    <t>FELIHO David
VILLARS Aurore
OUVRARD Sophie
PETE Bruno</t>
  </si>
  <si>
    <r>
      <t xml:space="preserve">
CDAPH : pas une instance consultative
Créer des indicateurs plus pertinents pour cette action : taux de participation globale aux plénières des commissions
</t>
    </r>
    <r>
      <rPr>
        <b/>
        <u/>
        <sz val="10"/>
        <color theme="1"/>
        <rFont val="Calibri"/>
        <family val="2"/>
        <scheme val="minor"/>
      </rPr>
      <t xml:space="preserve">CGJ 2012 </t>
    </r>
    <r>
      <rPr>
        <sz val="10"/>
        <color theme="1"/>
        <rFont val="Calibri"/>
        <family val="2"/>
        <scheme val="minor"/>
      </rPr>
      <t xml:space="preserve">: donner une dimension développement durable à l'ensemble du dispositif devrait être imposé avec des éco-manifestations. 
- 10 février 2012: Installation du quatrième CGJ en soirée, les parents et adultes ressources ont été invités.
- 6 juin 2012: Visio-conférence entre les 6 commissions pour échanger et faire évoluer les projets entre eux. 
- 27 juin 2012: séance plénière de fin d'année et élection des 6 VP de commissions. 
</t>
    </r>
    <r>
      <rPr>
        <b/>
        <sz val="10"/>
        <color theme="1"/>
        <rFont val="Calibri"/>
        <family val="2"/>
        <scheme val="minor"/>
      </rPr>
      <t>Budget</t>
    </r>
    <r>
      <rPr>
        <sz val="10"/>
        <color theme="1"/>
        <rFont val="Calibri"/>
        <family val="2"/>
        <scheme val="minor"/>
      </rPr>
      <t xml:space="preserve">
CODERPA : 4000 euros de prix et 4000 pour les frais de déplacement
CDDO : 12 000 euros
CGJ : NR
</t>
    </r>
  </si>
  <si>
    <r>
      <rPr>
        <b/>
        <u/>
        <sz val="10"/>
        <color theme="1"/>
        <rFont val="Calibri"/>
        <family val="2"/>
        <scheme val="minor"/>
      </rPr>
      <t>Indicateurs non renseignables :</t>
    </r>
    <r>
      <rPr>
        <sz val="10"/>
        <color theme="1"/>
        <rFont val="Calibri"/>
        <family val="2"/>
        <scheme val="minor"/>
      </rPr>
      <t xml:space="preserve"> nombre d’enfants accompagnés, nombre d’études réalisées, durée moyenne des séjours des jeunes accueillis, nombre de formation CNFPT spécifique à destination des équipes protection de l’enfance
</t>
    </r>
    <r>
      <rPr>
        <b/>
        <u/>
        <sz val="10"/>
        <color theme="1"/>
        <rFont val="Calibri"/>
        <family val="2"/>
        <scheme val="minor"/>
      </rPr>
      <t>Actions 32 et 33 sont dans le cadre du schéma :</t>
    </r>
    <r>
      <rPr>
        <b/>
        <sz val="10"/>
        <color theme="1"/>
        <rFont val="Calibri"/>
        <family val="2"/>
        <scheme val="minor"/>
      </rPr>
      <t xml:space="preserve"> </t>
    </r>
    <r>
      <rPr>
        <sz val="10"/>
        <color theme="1"/>
        <rFont val="Calibri"/>
        <family val="2"/>
        <scheme val="minor"/>
      </rPr>
      <t xml:space="preserve">réflexion en 2013 pour créer une fiche action spécifique sur une action particulière
</t>
    </r>
  </si>
  <si>
    <r>
      <rPr>
        <b/>
        <u/>
        <sz val="10"/>
        <color theme="1"/>
        <rFont val="Calibri"/>
        <family val="2"/>
        <scheme val="minor"/>
      </rPr>
      <t xml:space="preserve">Budget (Investissement) : </t>
    </r>
    <r>
      <rPr>
        <sz val="10"/>
        <color theme="1"/>
        <rFont val="Calibri"/>
        <family val="2"/>
        <scheme val="minor"/>
      </rPr>
      <t>accession à la propriété &gt; 500 000 euros</t>
    </r>
  </si>
  <si>
    <r>
      <rPr>
        <b/>
        <u/>
        <sz val="10"/>
        <color theme="1"/>
        <rFont val="Calibri"/>
        <family val="2"/>
        <scheme val="minor"/>
      </rPr>
      <t xml:space="preserve">Concertation : </t>
    </r>
    <r>
      <rPr>
        <sz val="10"/>
        <color theme="1"/>
        <rFont val="Calibri"/>
        <family val="2"/>
        <scheme val="minor"/>
      </rPr>
      <t xml:space="preserve">Une concertation est à établir avec les associations pour  favoriser une meilleure lisibilité de l'intervention du Conseil général .
</t>
    </r>
    <r>
      <rPr>
        <b/>
        <u/>
        <sz val="10"/>
        <color theme="1"/>
        <rFont val="Calibri"/>
        <family val="2"/>
        <scheme val="minor"/>
      </rPr>
      <t xml:space="preserve">Piste d'amélioration : </t>
    </r>
    <r>
      <rPr>
        <sz val="10"/>
        <color theme="1"/>
        <rFont val="Calibri"/>
        <family val="2"/>
        <scheme val="minor"/>
      </rPr>
      <t xml:space="preserve">le bureau «ressources et missions des collèges » soutien les collèges dans l’introduction de produits biologiques locaux et de saison, notamment via un partenariat initié en 2012 avec la Chambre d’agriculture. Les services de restauration sont invités à utiliser la plateforme www.oise-produitslocaux.fr  qui les met en relation avec les agriculteurs de proximité. Les agriculteurs biologiques sont repérables par le logo agriculture biologique. Cette plateforme est complémentaire à Cap’Oise. 
</t>
    </r>
    <r>
      <rPr>
        <b/>
        <u/>
        <sz val="10"/>
        <color theme="1"/>
        <rFont val="Calibri"/>
        <family val="2"/>
        <scheme val="minor"/>
      </rPr>
      <t>Action globale (action n°18 et action n°34) :</t>
    </r>
    <r>
      <rPr>
        <sz val="10"/>
        <color theme="1"/>
        <rFont val="Calibri"/>
        <family val="2"/>
        <scheme val="minor"/>
      </rPr>
      <t xml:space="preserve"> « Pour une restauration scolaire durable »  avec 
- L’introduction de produits biologiques, locaux et de saisons (cf. action)
- La réduction des déchets dans les restaurants scolaires (à ce propos je ne vois aucune action où les missions de Christine LEGLOU pourraient actuellement s’inscrire). 
- La sécurité et l’équilibre alimentaire 
- Le bien-être à la cantine 
- L’apprentissage et l’intégration du personnel handicapé, 
- Le réseau d’échanges inter-professionnels</t>
    </r>
  </si>
  <si>
    <t>DAVID Céline (DEF)
Laurent GATEY (GEMERCN)
CAHOT Aline (Nutrition Collèges)</t>
  </si>
  <si>
    <t>Nombre d'actions</t>
  </si>
  <si>
    <t>Pourcentage</t>
  </si>
  <si>
    <t xml:space="preserve">Thème 1 </t>
  </si>
  <si>
    <t>actions de 1 à 12</t>
  </si>
  <si>
    <t>Thème 2</t>
  </si>
  <si>
    <t>Thème 3</t>
  </si>
  <si>
    <t>Thème 4</t>
  </si>
  <si>
    <t>Thème 5</t>
  </si>
  <si>
    <t>Thème 6</t>
  </si>
  <si>
    <t>actions de 13 à 21</t>
  </si>
  <si>
    <t>actions de 22 à 30</t>
  </si>
  <si>
    <t>actions de 31 à 41</t>
  </si>
  <si>
    <t>actions de 42 à 47</t>
  </si>
  <si>
    <t>Nombre actions</t>
  </si>
  <si>
    <t>THEME 1</t>
  </si>
  <si>
    <t>THEME 2</t>
  </si>
  <si>
    <t>THEME 3</t>
  </si>
  <si>
    <t>THEME 4</t>
  </si>
  <si>
    <t>THEME 5</t>
  </si>
  <si>
    <t>THEME 6</t>
  </si>
  <si>
    <t>actions de 48 à 58</t>
  </si>
  <si>
    <t>Nombre de sous-actions</t>
  </si>
  <si>
    <t>en cours de réalisation</t>
  </si>
  <si>
    <t>nouvelle</t>
  </si>
  <si>
    <t>TOTAL</t>
  </si>
  <si>
    <t>Nombre de nouvelles sous-actions</t>
  </si>
  <si>
    <t>Sans avis</t>
  </si>
  <si>
    <t>EVALUATION INDICATEUR</t>
  </si>
  <si>
    <t>DDTAO
DDN
DEJ</t>
  </si>
  <si>
    <t>DDTAO
DER</t>
  </si>
  <si>
    <t>DDTAOO</t>
  </si>
  <si>
    <t>DDTAO
DAP
DEF</t>
  </si>
  <si>
    <t>DDTAO
DDE
DIRT
Dir.Com</t>
  </si>
  <si>
    <t>DEJ
DDTAO</t>
  </si>
  <si>
    <t>DAP
DEF
DCSA
DDTAO</t>
  </si>
  <si>
    <t>DDTAO
DEJ</t>
  </si>
  <si>
    <t>DDE
DDTAO</t>
  </si>
  <si>
    <t xml:space="preserve">Région Picardie
Chambres consulaires
Le Roseau
Chances dans l'Oise
Plateformes France Initiatives
Union des maires de France
CAUE
Architectes
Fédération française du bâtiment de l'Oise
CAPEB Oise   </t>
  </si>
  <si>
    <r>
      <rPr>
        <b/>
        <sz val="10"/>
        <color theme="1"/>
        <rFont val="Calibri"/>
        <family val="2"/>
        <scheme val="minor"/>
      </rPr>
      <t xml:space="preserve">MISE EN OEUVRE DU PLAN OPERATIONNEL D'ACTIONS TOURISTIQUE DE LA DESTINATION OISE 2012-2014
</t>
    </r>
    <r>
      <rPr>
        <sz val="10"/>
        <color theme="1"/>
        <rFont val="Calibri"/>
        <family val="2"/>
        <scheme val="minor"/>
      </rPr>
      <t>Au travers de ses axes de travail 1 et 2 visant à renouveler l'attractivité de l'offre isarienne et à renforcer la performance de l'accueil, des  chantiers prioritaires ont été identifiés parmi lesquels :
- Développer et créer une offre touristique en phase avec les attentes émergentes des clientèles augmentant la capacité d'accueil de manière ciblée
- Développer et qualifier une offre liée aux loisirs, sports de nature et circulations douces, dans le cadre d'un essor maîtrisé en déployant par exemple le label "Accueil Vélo" auprès des prestataires touristiques
- Conforter le positionnement de l'Oise Verte et Bleue comme un événement départemental majeur permettant d'accentuer  la mlse en réseau des acteurs locaux , consolider des valeurs de partage, d'échanges et de favoriser la rencontre entre habitants et touristes
- Développer un tourisme solidaire à visage humain en améliorant l'accès des publics en situation d'exclusion sociale à l'offre touristique départementale et en développant l'offre "Tourisme et Handicap"</t>
    </r>
    <r>
      <rPr>
        <b/>
        <sz val="10"/>
        <color theme="1"/>
        <rFont val="Calibri"/>
        <family val="2"/>
        <scheme val="minor"/>
      </rPr>
      <t xml:space="preserve">
EVOLUTION DE L’OFFRE EN HEBERGEMENT TOURISTIQUE
</t>
    </r>
    <r>
      <rPr>
        <sz val="10"/>
        <color theme="1"/>
        <rFont val="Calibri"/>
        <family val="2"/>
        <scheme val="minor"/>
      </rPr>
      <t xml:space="preserve">Développer l’offre d’hébergement (entreprises touristiques, meublés touristiques) sur le territoire de l’Oise, rénover, mettre aux normes, moderniser le réseau d’accueil reste une priorité car le territoire est toujours en déficit d’hébergements. Créer une offre d'hébergements touristiques accessibles et variés permettra de répondre à une qualité de vie, à un épanouissement de la clientèle et de favoriser l'accès aux loisirs, à la découverte du territoire. Pour ce faire, le département soutient les porteurs de projet publics et privés au travers de Oise Tourisme conseiller technique et labellisateur mais aussi d'un soutien financier par l'attribution d'aide en faveur de la création et la rénovation des meublés et chambres d'hôtes, des hébergements hotelliers et de l'hotellerie de plein air. Une réflexion est actuellement menée afin de prioriser le soutien départemental en faveur de projet répondant aux nouvelles attentes de la clientèles en matière de développement durable. En 2011, 8 subventions d'un montant total de 77.500euros ont été attribuées pour la création de meublés touristiques, dont 4 pour la création de chambres d’hôtes (11 chambres au total) pour un montant de 31.500 euros et 4 pour la création de gîte pour un montant de 46.000 euros.  1 subvention d'un montant de 50,000 €euros a également été attribuée pour la création d’un établissement hôtelier.  </t>
    </r>
    <r>
      <rPr>
        <b/>
        <sz val="10"/>
        <color theme="1"/>
        <rFont val="Calibri"/>
        <family val="2"/>
        <scheme val="minor"/>
      </rPr>
      <t xml:space="preserve">
AVANCEES DU TOURISME ADAPTE (labellisation tourisme et handicap, diversification de l’offre…)
</t>
    </r>
    <r>
      <rPr>
        <sz val="10"/>
        <color theme="1"/>
        <rFont val="Calibri"/>
        <family val="2"/>
        <scheme val="minor"/>
      </rPr>
      <t>En 2011, grâce aux nombreuses actions de sensibilisation menées par Oise Tourisme, Agence de Développement touristique, et à la politique départementale en faveur du label Tourisme et Handicap,  2 hébergements ont été subventionnés à hauteur de 18.295,08 euros et 6 nouveaux sites ont été labellisés. Ce chiffre porte le nombre total de sites labellisés dans l’Oise à 42. La recherche constante d'une accessibilité touristique pour tous reste une priorité.</t>
    </r>
    <r>
      <rPr>
        <b/>
        <sz val="10"/>
        <color theme="1"/>
        <rFont val="Calibri"/>
        <family val="2"/>
        <scheme val="minor"/>
      </rPr>
      <t xml:space="preserve">
ETUDE INSEE SUR LES EMPLOIS TOURISTIQUES EN PICARDIE EN 2009
</t>
    </r>
    <r>
      <rPr>
        <sz val="10"/>
        <color theme="1"/>
        <rFont val="Calibri"/>
        <family val="2"/>
        <scheme val="minor"/>
      </rPr>
      <t>Cette étude montre que  l’activité touristique ne connaît pas la crise et est porteuse d’emplois de plus en plus pérennes. Dans l’Oise qui concentre 70% des emplois touristiques picards grâce au parcs de loisirs, même si le tourisme d’affaire (part majeure de l’activité touristique isarienne) a subi une baisse en 2009, l’emploi se maintient grâce aux trois domaines d’activités : hôtellerie, restauration et loisir. L’étude met en évidence le rôle majeur que constitue l’investissement public et privé sur la dynamique de l’emploi touristique.</t>
    </r>
  </si>
  <si>
    <r>
      <rPr>
        <b/>
        <sz val="10"/>
        <rFont val="Calibri"/>
        <family val="2"/>
        <scheme val="minor"/>
      </rPr>
      <t xml:space="preserve">Fréquentation annuelle du parc Jean-Jacques Rousseau
</t>
    </r>
    <r>
      <rPr>
        <u/>
        <sz val="10"/>
        <rFont val="Calibri"/>
        <family val="2"/>
        <scheme val="minor"/>
      </rPr>
      <t>2009 :</t>
    </r>
    <r>
      <rPr>
        <sz val="10"/>
        <rFont val="Calibri"/>
        <family val="2"/>
        <scheme val="minor"/>
      </rPr>
      <t xml:space="preserve">  20756 visiteurs
</t>
    </r>
    <r>
      <rPr>
        <u/>
        <sz val="10"/>
        <rFont val="Calibri"/>
        <family val="2"/>
        <scheme val="minor"/>
      </rPr>
      <t>2010 :</t>
    </r>
    <r>
      <rPr>
        <sz val="10"/>
        <rFont val="Calibri"/>
        <family val="2"/>
        <scheme val="minor"/>
      </rPr>
      <t xml:space="preserve"> 19894 visiteurs
</t>
    </r>
    <r>
      <rPr>
        <u/>
        <sz val="10"/>
        <rFont val="Calibri"/>
        <family val="2"/>
        <scheme val="minor"/>
      </rPr>
      <t>2011 :</t>
    </r>
    <r>
      <rPr>
        <sz val="10"/>
        <rFont val="Calibri"/>
        <family val="2"/>
        <scheme val="minor"/>
      </rPr>
      <t xml:space="preserve"> 15607 visiteurs</t>
    </r>
    <r>
      <rPr>
        <b/>
        <sz val="10"/>
        <rFont val="Calibri"/>
        <family val="2"/>
        <scheme val="minor"/>
      </rPr>
      <t xml:space="preserve">
Métrage linéaire d’archives nouvelles et nombre de nouveaux documents iconographiques collectés par les Archives départementales
</t>
    </r>
    <r>
      <rPr>
        <u/>
        <sz val="10"/>
        <rFont val="Calibri"/>
        <family val="2"/>
        <scheme val="minor"/>
      </rPr>
      <t>2009 :</t>
    </r>
    <r>
      <rPr>
        <sz val="10"/>
        <rFont val="Calibri"/>
        <family val="2"/>
        <scheme val="minor"/>
      </rPr>
      <t xml:space="preserve"> 864 mètres linéaires et 6 059 documents iconographiques
</t>
    </r>
    <r>
      <rPr>
        <u/>
        <sz val="10"/>
        <rFont val="Calibri"/>
        <family val="2"/>
        <scheme val="minor"/>
      </rPr>
      <t xml:space="preserve">2010 : </t>
    </r>
    <r>
      <rPr>
        <sz val="10"/>
        <rFont val="Calibri"/>
        <family val="2"/>
        <scheme val="minor"/>
      </rPr>
      <t xml:space="preserve">649 mètres linéaires et 570 documents iconographiques
</t>
    </r>
    <r>
      <rPr>
        <u/>
        <sz val="10"/>
        <rFont val="Calibri"/>
        <family val="2"/>
        <scheme val="minor"/>
      </rPr>
      <t>2011 :</t>
    </r>
    <r>
      <rPr>
        <sz val="10"/>
        <rFont val="Calibri"/>
        <family val="2"/>
        <scheme val="minor"/>
      </rPr>
      <t xml:space="preserve"> 908 mètres linéaires et 556 documents iconographiques</t>
    </r>
    <r>
      <rPr>
        <b/>
        <sz val="10"/>
        <rFont val="Calibri"/>
        <family val="2"/>
        <scheme val="minor"/>
      </rPr>
      <t xml:space="preserve">
Nombre de visiteurs aux manifestations des Archives départementales
</t>
    </r>
    <r>
      <rPr>
        <u/>
        <sz val="10"/>
        <rFont val="Calibri"/>
        <family val="2"/>
        <scheme val="minor"/>
      </rPr>
      <t>2009 :</t>
    </r>
    <r>
      <rPr>
        <sz val="10"/>
        <rFont val="Calibri"/>
        <family val="2"/>
        <scheme val="minor"/>
      </rPr>
      <t xml:space="preserve"> 3 293 visiteurs d’expositions
</t>
    </r>
    <r>
      <rPr>
        <u/>
        <sz val="10"/>
        <rFont val="Calibri"/>
        <family val="2"/>
        <scheme val="minor"/>
      </rPr>
      <t xml:space="preserve">2010 : </t>
    </r>
    <r>
      <rPr>
        <sz val="10"/>
        <rFont val="Calibri"/>
        <family val="2"/>
        <scheme val="minor"/>
      </rPr>
      <t xml:space="preserve">1 893 visiteurs d’expositions
</t>
    </r>
    <r>
      <rPr>
        <u/>
        <sz val="10"/>
        <rFont val="Calibri"/>
        <family val="2"/>
        <scheme val="minor"/>
      </rPr>
      <t>2011 :</t>
    </r>
    <r>
      <rPr>
        <sz val="10"/>
        <rFont val="Calibri"/>
        <family val="2"/>
        <scheme val="minor"/>
      </rPr>
      <t xml:space="preserve"> 2 582 visiteurs d’expositions</t>
    </r>
    <r>
      <rPr>
        <b/>
        <sz val="10"/>
        <rFont val="Calibri"/>
        <family val="2"/>
        <scheme val="minor"/>
      </rPr>
      <t xml:space="preserve">
Nombre de collègiens impliqués dans le dispositif relatif au travail d’histoire et de mémoire
</t>
    </r>
    <r>
      <rPr>
        <u/>
        <sz val="10"/>
        <rFont val="Calibri"/>
        <family val="2"/>
        <scheme val="minor"/>
      </rPr>
      <t xml:space="preserve">2004-2005 : </t>
    </r>
    <r>
      <rPr>
        <sz val="10"/>
        <rFont val="Calibri"/>
        <family val="2"/>
        <scheme val="minor"/>
      </rPr>
      <t xml:space="preserve">610 collègiens sensibilisés
</t>
    </r>
    <r>
      <rPr>
        <u/>
        <sz val="10"/>
        <rFont val="Calibri"/>
        <family val="2"/>
        <scheme val="minor"/>
      </rPr>
      <t>2006-2007 :</t>
    </r>
    <r>
      <rPr>
        <sz val="10"/>
        <rFont val="Calibri"/>
        <family val="2"/>
        <scheme val="minor"/>
      </rPr>
      <t xml:space="preserve"> 512 collègiens sensbilisés
</t>
    </r>
    <r>
      <rPr>
        <u/>
        <sz val="10"/>
        <rFont val="Calibri"/>
        <family val="2"/>
        <scheme val="minor"/>
      </rPr>
      <t xml:space="preserve">2007-2008 : </t>
    </r>
    <r>
      <rPr>
        <sz val="10"/>
        <rFont val="Calibri"/>
        <family val="2"/>
        <scheme val="minor"/>
      </rPr>
      <t xml:space="preserve">759 collégiens sensibilisés
</t>
    </r>
    <r>
      <rPr>
        <u/>
        <sz val="10"/>
        <rFont val="Calibri"/>
        <family val="2"/>
        <scheme val="minor"/>
      </rPr>
      <t>2008-2009 :</t>
    </r>
    <r>
      <rPr>
        <sz val="10"/>
        <rFont val="Calibri"/>
        <family val="2"/>
        <scheme val="minor"/>
      </rPr>
      <t xml:space="preserve"> 750 collégiens sensibilisés
</t>
    </r>
    <r>
      <rPr>
        <u/>
        <sz val="10"/>
        <rFont val="Calibri"/>
        <family val="2"/>
        <scheme val="minor"/>
      </rPr>
      <t xml:space="preserve">2009-2010 : </t>
    </r>
    <r>
      <rPr>
        <sz val="10"/>
        <rFont val="Calibri"/>
        <family val="2"/>
        <scheme val="minor"/>
      </rPr>
      <t xml:space="preserve">988 collégiens sensibilisés
</t>
    </r>
    <r>
      <rPr>
        <u/>
        <sz val="10"/>
        <rFont val="Calibri"/>
        <family val="2"/>
        <scheme val="minor"/>
      </rPr>
      <t xml:space="preserve">2010-2011 : </t>
    </r>
    <r>
      <rPr>
        <sz val="10"/>
        <rFont val="Calibri"/>
        <family val="2"/>
        <scheme val="minor"/>
      </rPr>
      <t xml:space="preserve">576 collégiens sensibilisés
</t>
    </r>
    <r>
      <rPr>
        <u/>
        <sz val="10"/>
        <rFont val="Calibri"/>
        <family val="2"/>
        <scheme val="minor"/>
      </rPr>
      <t xml:space="preserve">2011-2012 : </t>
    </r>
    <r>
      <rPr>
        <sz val="10"/>
        <rFont val="Calibri"/>
        <family val="2"/>
        <scheme val="minor"/>
      </rPr>
      <t xml:space="preserve">939 collégiens sensibilisés
</t>
    </r>
    <r>
      <rPr>
        <u/>
        <sz val="10"/>
        <rFont val="Calibri"/>
        <family val="2"/>
        <scheme val="minor"/>
      </rPr>
      <t xml:space="preserve">Depuis 2007 : </t>
    </r>
    <r>
      <rPr>
        <sz val="10"/>
        <rFont val="Calibri"/>
        <family val="2"/>
        <scheme val="minor"/>
      </rPr>
      <t xml:space="preserve">67 projets portés par 38 collèges différents. </t>
    </r>
  </si>
  <si>
    <r>
      <t xml:space="preserve">
</t>
    </r>
    <r>
      <rPr>
        <b/>
        <sz val="10"/>
        <color theme="1"/>
        <rFont val="Calibri"/>
        <family val="2"/>
        <scheme val="minor"/>
      </rPr>
      <t>Nombre de cartographies et d'études réalisées par l'Observatoire de protection de l’enfance</t>
    </r>
    <r>
      <rPr>
        <sz val="10"/>
        <color theme="1"/>
        <rFont val="Calibri"/>
        <family val="2"/>
        <scheme val="minor"/>
      </rPr>
      <t xml:space="preserve">
</t>
    </r>
    <r>
      <rPr>
        <u/>
        <sz val="10"/>
        <color theme="1"/>
        <rFont val="Calibri"/>
        <family val="2"/>
        <scheme val="minor"/>
      </rPr>
      <t>2010 - 2011 :</t>
    </r>
    <r>
      <rPr>
        <sz val="10"/>
        <color theme="1"/>
        <rFont val="Calibri"/>
        <family val="2"/>
        <scheme val="minor"/>
      </rPr>
      <t xml:space="preserve"> 15 cartographies et 2 études
</t>
    </r>
    <r>
      <rPr>
        <sz val="10"/>
        <color theme="1"/>
        <rFont val="Calibri"/>
        <family val="2"/>
        <scheme val="minor"/>
      </rPr>
      <t xml:space="preserve">
</t>
    </r>
    <r>
      <rPr>
        <b/>
        <sz val="10"/>
        <color theme="1"/>
        <rFont val="Calibri"/>
        <family val="2"/>
        <scheme val="minor"/>
      </rPr>
      <t>Nombre de jeunes ayant bénéficié d’un service de prévention spécialisée</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103 jeunes accompagnés individuellement
</t>
    </r>
    <r>
      <rPr>
        <u/>
        <sz val="10"/>
        <color theme="1"/>
        <rFont val="Calibri"/>
        <family val="2"/>
        <scheme val="minor"/>
      </rPr>
      <t>2011 :</t>
    </r>
    <r>
      <rPr>
        <sz val="10"/>
        <color theme="1"/>
        <rFont val="Calibri"/>
        <family val="2"/>
        <scheme val="minor"/>
      </rPr>
      <t xml:space="preserve"> 125 jeunes accompagnés individuellement
</t>
    </r>
    <r>
      <rPr>
        <b/>
        <sz val="10"/>
        <color theme="1"/>
        <rFont val="Calibri"/>
        <family val="2"/>
        <scheme val="minor"/>
      </rPr>
      <t>Nombre d’adolescents et de parents reçus dans  les Maisons des adolescents (MDA)</t>
    </r>
    <r>
      <rPr>
        <sz val="10"/>
        <color theme="1"/>
        <rFont val="Calibri"/>
        <family val="2"/>
        <scheme val="minor"/>
      </rPr>
      <t xml:space="preserve">
</t>
    </r>
    <r>
      <rPr>
        <u/>
        <sz val="10"/>
        <rFont val="Calibri"/>
        <family val="2"/>
        <scheme val="minor"/>
      </rPr>
      <t xml:space="preserve">2010 : </t>
    </r>
    <r>
      <rPr>
        <sz val="10"/>
        <rFont val="Calibri"/>
        <family val="2"/>
        <scheme val="minor"/>
      </rPr>
      <t>5 617 accueils ont été réalisés pour 658 ados différents</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 xml:space="preserve">5 034 accueils ont été réalisés pour 737 ados différents
</t>
    </r>
    <r>
      <rPr>
        <b/>
        <sz val="10"/>
        <color theme="1"/>
        <rFont val="Calibri"/>
        <family val="2"/>
        <scheme val="minor"/>
      </rPr>
      <t>Nombre de rencontres partenariales effectuées par les Maisons des adolescents (MDA)</t>
    </r>
    <r>
      <rPr>
        <sz val="10"/>
        <color theme="1"/>
        <rFont val="Calibri"/>
        <family val="2"/>
        <scheme val="minor"/>
      </rPr>
      <t xml:space="preserve">
</t>
    </r>
    <r>
      <rPr>
        <u/>
        <sz val="10"/>
        <rFont val="Calibri"/>
        <family val="2"/>
        <scheme val="minor"/>
      </rPr>
      <t xml:space="preserve">2010 : </t>
    </r>
    <r>
      <rPr>
        <sz val="10"/>
        <rFont val="Calibri"/>
        <family val="2"/>
        <scheme val="minor"/>
      </rPr>
      <t xml:space="preserve"> NR</t>
    </r>
    <r>
      <rPr>
        <sz val="10"/>
        <color theme="1"/>
        <rFont val="Calibri"/>
        <family val="2"/>
        <scheme val="minor"/>
      </rPr>
      <t xml:space="preserve">
</t>
    </r>
    <r>
      <rPr>
        <u/>
        <sz val="10"/>
        <color theme="1"/>
        <rFont val="Calibri"/>
        <family val="2"/>
        <scheme val="minor"/>
      </rPr>
      <t xml:space="preserve">2011 </t>
    </r>
    <r>
      <rPr>
        <sz val="10"/>
        <color theme="1"/>
        <rFont val="Calibri"/>
        <family val="2"/>
        <scheme val="minor"/>
      </rPr>
      <t xml:space="preserve"> : 778 
</t>
    </r>
  </si>
  <si>
    <r>
      <rPr>
        <b/>
        <sz val="10"/>
        <color theme="1"/>
        <rFont val="Calibri"/>
        <family val="2"/>
        <scheme val="minor"/>
      </rPr>
      <t>Nombre d’abonnements et d’élèves en mini-stages</t>
    </r>
    <r>
      <rPr>
        <sz val="10"/>
        <color theme="1"/>
        <rFont val="Calibri"/>
        <family val="2"/>
        <scheme val="minor"/>
      </rPr>
      <t xml:space="preserve">
</t>
    </r>
    <r>
      <rPr>
        <u/>
        <sz val="10"/>
        <color theme="1"/>
        <rFont val="Calibri"/>
        <family val="2"/>
        <scheme val="minor"/>
      </rPr>
      <t xml:space="preserve">Année scolaire 2007-2008 : </t>
    </r>
    <r>
      <rPr>
        <sz val="10"/>
        <color theme="1"/>
        <rFont val="Calibri"/>
        <family val="2"/>
        <scheme val="minor"/>
      </rPr>
      <t xml:space="preserve">
- 33.800 collégiens abonnés
- 318 collégiens et 33 étudiants pour  les mini-stages dans 8 collèges
</t>
    </r>
    <r>
      <rPr>
        <u/>
        <sz val="10"/>
        <color theme="1"/>
        <rFont val="Calibri"/>
        <family val="2"/>
        <scheme val="minor"/>
      </rPr>
      <t>Année scolaire 2008-2009 :</t>
    </r>
    <r>
      <rPr>
        <sz val="10"/>
        <color theme="1"/>
        <rFont val="Calibri"/>
        <family val="2"/>
        <scheme val="minor"/>
      </rPr>
      <t xml:space="preserve">
- 42.851 collégiens abonnés
- 662 collégiens et 64 étudiants pour les mini-stages dans 11 collèges
</t>
    </r>
    <r>
      <rPr>
        <u/>
        <sz val="10"/>
        <color theme="1"/>
        <rFont val="Calibri"/>
        <family val="2"/>
        <scheme val="minor"/>
      </rPr>
      <t>Année scolaire 2009-2010 :</t>
    </r>
    <r>
      <rPr>
        <sz val="10"/>
        <color theme="1"/>
        <rFont val="Calibri"/>
        <family val="2"/>
        <scheme val="minor"/>
      </rPr>
      <t xml:space="preserve">
- 42.471 collégiens abonnés
- 3929 CD-ROM  distribués
- 453 collégiens et 53 étudiants pour les  mini-stages dans 14 collèges
</t>
    </r>
    <r>
      <rPr>
        <u/>
        <sz val="10"/>
        <color theme="1"/>
        <rFont val="Calibri"/>
        <family val="2"/>
        <scheme val="minor"/>
      </rPr>
      <t xml:space="preserve">Année scolaire 2010-2011 : </t>
    </r>
    <r>
      <rPr>
        <sz val="10"/>
        <color theme="1"/>
        <rFont val="Calibri"/>
        <family val="2"/>
        <scheme val="minor"/>
      </rPr>
      <t xml:space="preserve">
- 43 000 collégiens abonnés  - 3500 enseignants inscrits
- 1918 CD-ROM distribués
- 315 collégiens et 43 étudiants pour les mini-stages dans 10 collèges
</t>
    </r>
    <r>
      <rPr>
        <u/>
        <sz val="10"/>
        <color theme="1"/>
        <rFont val="Calibri"/>
        <family val="2"/>
        <scheme val="minor"/>
      </rPr>
      <t xml:space="preserve">Année scolaire 2011-2012 : 
</t>
    </r>
    <r>
      <rPr>
        <sz val="10"/>
        <color theme="1"/>
        <rFont val="Calibri"/>
        <family val="2"/>
        <scheme val="minor"/>
      </rPr>
      <t xml:space="preserve">NR
</t>
    </r>
    <r>
      <rPr>
        <b/>
        <sz val="10"/>
        <color theme="1"/>
        <rFont val="Calibri"/>
        <family val="2"/>
        <scheme val="minor"/>
      </rPr>
      <t>Nombre de PEL financés par année scolaire</t>
    </r>
    <r>
      <rPr>
        <sz val="10"/>
        <color theme="1"/>
        <rFont val="Calibri"/>
        <family val="2"/>
        <scheme val="minor"/>
      </rPr>
      <t xml:space="preserve">
</t>
    </r>
    <r>
      <rPr>
        <u/>
        <sz val="10"/>
        <color theme="1"/>
        <rFont val="Calibri"/>
        <family val="2"/>
        <scheme val="minor"/>
      </rPr>
      <t xml:space="preserve">2005-2006 : </t>
    </r>
    <r>
      <rPr>
        <sz val="10"/>
        <color theme="1"/>
        <rFont val="Calibri"/>
        <family val="2"/>
        <scheme val="minor"/>
      </rPr>
      <t xml:space="preserve">3 PEL (1 à l’internat départemental du collège de Clermont lors de son ouverture)
</t>
    </r>
    <r>
      <rPr>
        <u/>
        <sz val="10"/>
        <color theme="1"/>
        <rFont val="Calibri"/>
        <family val="2"/>
        <scheme val="minor"/>
      </rPr>
      <t xml:space="preserve">2006-2007 : </t>
    </r>
    <r>
      <rPr>
        <sz val="10"/>
        <color theme="1"/>
        <rFont val="Calibri"/>
        <family val="2"/>
        <scheme val="minor"/>
      </rPr>
      <t xml:space="preserve">9 PEL
</t>
    </r>
    <r>
      <rPr>
        <u/>
        <sz val="10"/>
        <color theme="1"/>
        <rFont val="Calibri"/>
        <family val="2"/>
        <scheme val="minor"/>
      </rPr>
      <t>2007-2008 :</t>
    </r>
    <r>
      <rPr>
        <sz val="10"/>
        <color theme="1"/>
        <rFont val="Calibri"/>
        <family val="2"/>
        <scheme val="minor"/>
      </rPr>
      <t xml:space="preserve"> 18 PEL
</t>
    </r>
    <r>
      <rPr>
        <u/>
        <sz val="10"/>
        <color theme="1"/>
        <rFont val="Calibri"/>
        <family val="2"/>
        <scheme val="minor"/>
      </rPr>
      <t>2008-2009 :</t>
    </r>
    <r>
      <rPr>
        <sz val="10"/>
        <color theme="1"/>
        <rFont val="Calibri"/>
        <family val="2"/>
        <scheme val="minor"/>
      </rPr>
      <t xml:space="preserve"> 18 PEL
</t>
    </r>
    <r>
      <rPr>
        <u/>
        <sz val="10"/>
        <color theme="1"/>
        <rFont val="Calibri"/>
        <family val="2"/>
        <scheme val="minor"/>
      </rPr>
      <t>2009-2010 :</t>
    </r>
    <r>
      <rPr>
        <sz val="10"/>
        <color theme="1"/>
        <rFont val="Calibri"/>
        <family val="2"/>
        <scheme val="minor"/>
      </rPr>
      <t xml:space="preserve"> 25 PEL
</t>
    </r>
    <r>
      <rPr>
        <u/>
        <sz val="10"/>
        <color theme="1"/>
        <rFont val="Calibri"/>
        <family val="2"/>
        <scheme val="minor"/>
      </rPr>
      <t>2010-2011 :</t>
    </r>
    <r>
      <rPr>
        <sz val="10"/>
        <color theme="1"/>
        <rFont val="Calibri"/>
        <family val="2"/>
        <scheme val="minor"/>
      </rPr>
      <t xml:space="preserve"> 23 PEL
</t>
    </r>
    <r>
      <rPr>
        <u/>
        <sz val="10"/>
        <color theme="1"/>
        <rFont val="Calibri"/>
        <family val="2"/>
        <scheme val="minor"/>
      </rPr>
      <t>2011-2012 :</t>
    </r>
    <r>
      <rPr>
        <sz val="10"/>
        <color theme="1"/>
        <rFont val="Calibri"/>
        <family val="2"/>
        <scheme val="minor"/>
      </rPr>
      <t xml:space="preserve"> 17 PEL
</t>
    </r>
    <r>
      <rPr>
        <b/>
        <sz val="10"/>
        <color theme="1"/>
        <rFont val="Calibri"/>
        <family val="2"/>
        <scheme val="minor"/>
      </rPr>
      <t>Nombre de jeunes touchés par les PEL</t>
    </r>
    <r>
      <rPr>
        <sz val="10"/>
        <color theme="1"/>
        <rFont val="Calibri"/>
        <family val="2"/>
        <scheme val="minor"/>
      </rPr>
      <t xml:space="preserve">
</t>
    </r>
    <r>
      <rPr>
        <u/>
        <sz val="10"/>
        <color theme="1"/>
        <rFont val="Calibri"/>
        <family val="2"/>
        <scheme val="minor"/>
      </rPr>
      <t xml:space="preserve">2006-2007 : </t>
    </r>
    <r>
      <rPr>
        <sz val="10"/>
        <color theme="1"/>
        <rFont val="Calibri"/>
        <family val="2"/>
        <scheme val="minor"/>
      </rPr>
      <t xml:space="preserve">2 200
</t>
    </r>
    <r>
      <rPr>
        <u/>
        <sz val="10"/>
        <color theme="1"/>
        <rFont val="Calibri"/>
        <family val="2"/>
        <scheme val="minor"/>
      </rPr>
      <t xml:space="preserve">2007-2008 : </t>
    </r>
    <r>
      <rPr>
        <sz val="10"/>
        <color theme="1"/>
        <rFont val="Calibri"/>
        <family val="2"/>
        <scheme val="minor"/>
      </rPr>
      <t xml:space="preserve">2 000
</t>
    </r>
    <r>
      <rPr>
        <u/>
        <sz val="10"/>
        <color theme="1"/>
        <rFont val="Calibri"/>
        <family val="2"/>
        <scheme val="minor"/>
      </rPr>
      <t>2008-2009 :</t>
    </r>
    <r>
      <rPr>
        <sz val="10"/>
        <color theme="1"/>
        <rFont val="Calibri"/>
        <family val="2"/>
        <scheme val="minor"/>
      </rPr>
      <t xml:space="preserve"> 2 880
</t>
    </r>
    <r>
      <rPr>
        <u/>
        <sz val="10"/>
        <color theme="1"/>
        <rFont val="Calibri"/>
        <family val="2"/>
        <scheme val="minor"/>
      </rPr>
      <t>2009-2010 :</t>
    </r>
    <r>
      <rPr>
        <sz val="10"/>
        <color theme="1"/>
        <rFont val="Calibri"/>
        <family val="2"/>
        <scheme val="minor"/>
      </rPr>
      <t xml:space="preserve"> NR
</t>
    </r>
    <r>
      <rPr>
        <u/>
        <sz val="10"/>
        <color theme="1"/>
        <rFont val="Calibri"/>
        <family val="2"/>
        <scheme val="minor"/>
      </rPr>
      <t xml:space="preserve">2010-2011 : </t>
    </r>
    <r>
      <rPr>
        <sz val="10"/>
        <color theme="1"/>
        <rFont val="Calibri"/>
        <family val="2"/>
        <scheme val="minor"/>
      </rPr>
      <t>NR</t>
    </r>
  </si>
  <si>
    <t>LEBERRERA Gérard</t>
  </si>
  <si>
    <r>
      <rPr>
        <b/>
        <sz val="10"/>
        <color theme="1"/>
        <rFont val="Calibri"/>
        <family val="2"/>
        <scheme val="minor"/>
      </rPr>
      <t>Nombre de consultations et de marchés par la Cap'Oise</t>
    </r>
    <r>
      <rPr>
        <sz val="10"/>
        <color theme="1"/>
        <rFont val="Calibri"/>
        <family val="2"/>
        <scheme val="minor"/>
      </rPr>
      <t xml:space="preserve">
</t>
    </r>
    <r>
      <rPr>
        <u/>
        <sz val="10"/>
        <color theme="1"/>
        <rFont val="Calibri"/>
        <family val="2"/>
        <scheme val="minor"/>
      </rPr>
      <t>avril 2009 - août 2010 :</t>
    </r>
    <r>
      <rPr>
        <sz val="10"/>
        <color theme="1"/>
        <rFont val="Calibri"/>
        <family val="2"/>
        <scheme val="minor"/>
      </rPr>
      <t xml:space="preserve"> 32 procédures et 185 marchés
</t>
    </r>
    <r>
      <rPr>
        <u/>
        <sz val="10"/>
        <color theme="1"/>
        <rFont val="Calibri"/>
        <family val="2"/>
        <scheme val="minor"/>
      </rPr>
      <t>2011 :</t>
    </r>
    <r>
      <rPr>
        <sz val="10"/>
        <color theme="1"/>
        <rFont val="Calibri"/>
        <family val="2"/>
        <scheme val="minor"/>
      </rPr>
      <t xml:space="preserve"> action finalisée
</t>
    </r>
    <r>
      <rPr>
        <b/>
        <sz val="10"/>
        <color theme="1"/>
        <rFont val="Calibri"/>
        <family val="2"/>
        <scheme val="minor"/>
      </rPr>
      <t>Nombre d’adhérents de l'ADTO et d'opérations en cours</t>
    </r>
    <r>
      <rPr>
        <sz val="10"/>
        <color theme="1"/>
        <rFont val="Calibri"/>
        <family val="2"/>
        <scheme val="minor"/>
      </rPr>
      <t xml:space="preserve">
</t>
    </r>
    <r>
      <rPr>
        <u/>
        <sz val="10"/>
        <rFont val="Calibri"/>
        <family val="2"/>
        <scheme val="minor"/>
      </rPr>
      <t>mai 2010 :</t>
    </r>
    <r>
      <rPr>
        <sz val="10"/>
        <rFont val="Calibri"/>
        <family val="2"/>
        <scheme val="minor"/>
      </rPr>
      <t xml:space="preserve"> 533 collectivités soit 400 000 habitants
</t>
    </r>
    <r>
      <rPr>
        <u/>
        <sz val="10"/>
        <rFont val="Calibri"/>
        <family val="2"/>
        <scheme val="minor"/>
      </rPr>
      <t xml:space="preserve">2011 </t>
    </r>
    <r>
      <rPr>
        <sz val="10"/>
        <rFont val="Calibri"/>
        <family val="2"/>
        <scheme val="minor"/>
      </rPr>
      <t>: 363 collectivités adhérentes (276 communes et 87 EPCI) soit 595 664 habitants (population INSEE)
           535 opérations en cours fin 2011</t>
    </r>
    <r>
      <rPr>
        <u/>
        <sz val="10"/>
        <color rgb="FFFF0000"/>
        <rFont val="Calibri"/>
        <family val="2"/>
        <scheme val="minor"/>
      </rPr>
      <t xml:space="preserve">
</t>
    </r>
    <r>
      <rPr>
        <sz val="10"/>
        <color theme="1"/>
        <rFont val="Calibri"/>
        <family val="2"/>
        <scheme val="minor"/>
      </rPr>
      <t xml:space="preserve">
</t>
    </r>
    <r>
      <rPr>
        <b/>
        <sz val="10"/>
        <color theme="1"/>
        <rFont val="Calibri"/>
        <family val="2"/>
        <scheme val="minor"/>
      </rPr>
      <t xml:space="preserve">Nombre d’opérations d’aménagement et d’équipement publics menées par la SAO
</t>
    </r>
    <r>
      <rPr>
        <u/>
        <sz val="10"/>
        <rFont val="Calibri"/>
        <family val="2"/>
        <scheme val="minor"/>
      </rPr>
      <t>2010 :</t>
    </r>
    <r>
      <rPr>
        <sz val="10"/>
        <rFont val="Calibri"/>
        <family val="2"/>
        <scheme val="minor"/>
      </rPr>
      <t xml:space="preserve"> 22
</t>
    </r>
    <r>
      <rPr>
        <u/>
        <sz val="10"/>
        <rFont val="Calibri"/>
        <family val="2"/>
        <scheme val="minor"/>
      </rPr>
      <t xml:space="preserve">2011 </t>
    </r>
    <r>
      <rPr>
        <sz val="10"/>
        <rFont val="Calibri"/>
        <family val="2"/>
        <scheme val="minor"/>
      </rPr>
      <t>: 26</t>
    </r>
  </si>
  <si>
    <r>
      <rPr>
        <b/>
        <sz val="10"/>
        <color theme="1"/>
        <rFont val="Calibri"/>
        <family val="2"/>
        <scheme val="minor"/>
      </rPr>
      <t>THEME 1</t>
    </r>
    <r>
      <rPr>
        <sz val="10"/>
        <color theme="1"/>
        <rFont val="Calibri"/>
        <family val="2"/>
        <scheme val="minor"/>
      </rPr>
      <t xml:space="preserve">
EXEMPLARITE DU DEPARTEMENT DANS LA GESTION DURABLE DE SON PATRIMOINE ET DE SON FONCTIONNEMENT ADMINISTRATIF</t>
    </r>
  </si>
  <si>
    <r>
      <rPr>
        <b/>
        <sz val="10"/>
        <color theme="1"/>
        <rFont val="Calibri"/>
        <family val="2"/>
        <scheme val="minor"/>
      </rPr>
      <t>THEME 2</t>
    </r>
    <r>
      <rPr>
        <sz val="10"/>
        <color theme="1"/>
        <rFont val="Calibri"/>
        <family val="2"/>
        <scheme val="minor"/>
      </rPr>
      <t xml:space="preserve">
SOUTIEN PERMANENT AUX ACTIVITES D'ECONOMIES SOLIDAIRES ET RESPONSABLES</t>
    </r>
  </si>
  <si>
    <t>Favoriser le développement d'un tourisme durable vecteur d'attractivité</t>
  </si>
  <si>
    <t>SOUS-ACTION</t>
  </si>
  <si>
    <r>
      <rPr>
        <b/>
        <sz val="10"/>
        <color theme="1"/>
        <rFont val="Calibri"/>
        <family val="2"/>
        <scheme val="minor"/>
      </rPr>
      <t>THEME 3</t>
    </r>
    <r>
      <rPr>
        <sz val="10"/>
        <color theme="1"/>
        <rFont val="Calibri"/>
        <family val="2"/>
        <scheme val="minor"/>
      </rPr>
      <t xml:space="preserve">
ACCESSIBILITE POUR TOUS A L'ENSEMBLE DU TERRITOIRE</t>
    </r>
  </si>
  <si>
    <r>
      <rPr>
        <b/>
        <sz val="10"/>
        <color theme="1"/>
        <rFont val="Calibri"/>
        <family val="2"/>
        <scheme val="minor"/>
      </rPr>
      <t>THEME 5</t>
    </r>
    <r>
      <rPr>
        <sz val="10"/>
        <color theme="1"/>
        <rFont val="Calibri"/>
        <family val="2"/>
        <scheme val="minor"/>
      </rPr>
      <t xml:space="preserve">
GESTION DURABLE DE LA BIODIVERSITE ET DES RESSOURCES</t>
    </r>
  </si>
  <si>
    <r>
      <rPr>
        <b/>
        <sz val="10"/>
        <color theme="1"/>
        <rFont val="Calibri"/>
        <family val="2"/>
        <scheme val="minor"/>
      </rPr>
      <t>THEME 6</t>
    </r>
    <r>
      <rPr>
        <sz val="10"/>
        <color theme="1"/>
        <rFont val="Calibri"/>
        <family val="2"/>
        <scheme val="minor"/>
      </rPr>
      <t xml:space="preserve">
DEVELOPPEMENT TERRITORIAL ISARIEN EQUILIBRE ET DURABLE</t>
    </r>
  </si>
  <si>
    <r>
      <rPr>
        <b/>
        <sz val="10"/>
        <color theme="1"/>
        <rFont val="Calibri"/>
        <family val="2"/>
        <scheme val="minor"/>
      </rPr>
      <t xml:space="preserve">CENTRALE D’ACHAT CAP’OISE 
</t>
    </r>
    <r>
      <rPr>
        <sz val="10"/>
        <color theme="1"/>
        <rFont val="Calibri"/>
        <family val="2"/>
        <scheme val="minor"/>
      </rPr>
      <t>La centrale d'achat a été créée.</t>
    </r>
    <r>
      <rPr>
        <b/>
        <sz val="10"/>
        <color theme="1"/>
        <rFont val="Calibri"/>
        <family val="2"/>
        <scheme val="minor"/>
      </rPr>
      <t xml:space="preserve">
ASSOCIATION DEPARTEMENTALE POUR LES TERRITOIRES DE L’OISE (ADTO)
</t>
    </r>
    <r>
      <rPr>
        <sz val="10"/>
        <color theme="1"/>
        <rFont val="Calibri"/>
        <family val="2"/>
        <scheme val="minor"/>
      </rPr>
      <t>Pour l’année 2011, l’ADTO comptait 363 collectivités adhérentes (276 communes et 87 EPCI) représentant un nombre total de 595 664 habitants (population INSEE). En fin d’année 2011, 535 opérations étaient en cours.</t>
    </r>
    <r>
      <rPr>
        <b/>
        <sz val="10"/>
        <color theme="1"/>
        <rFont val="Calibri"/>
        <family val="2"/>
        <scheme val="minor"/>
      </rPr>
      <t xml:space="preserve">
</t>
    </r>
    <r>
      <rPr>
        <sz val="10"/>
        <rFont val="Calibri"/>
        <family val="2"/>
        <scheme val="minor"/>
      </rPr>
      <t>L’ADTO a initiée en 2011 la mise en place d’une démarche de Développement Durable sur les procédures de DSP (Délégation de Service Public). 
Il est désormais demandé à chaque candidat de formaliser dans leur offre les protocoles à mettre en œuvre pour :
- réaliser des économies d’énergie (amélioration du cosinus φ, plan de déplacement des agents d’exploitation…), 
- diminuer la production de déchets (tri sélectif, utilisation de conditionnements en vrac, traitement des espaces verts…),
- produire un bilan carbone relatif à l’exploitation du service,
- évaluer chaque action mise en œuvre au travers d’indicateurs propres au service (kWh consommé par kg de DBO5 traité…).
Pour l’année 2011, environ 30 procédures de DSP ont été réalisées en intégrant les critères de Développement Durable mentionnés ci-dessus. Ces paramètres sont vérifiés dans les RPQS (Rapports sur le Prix et la Qualité des Services publics de l’eau potable et de l’assainissement) établis également par l’ADTO.
L’ADTO travaille à la mise en place de critères de Développement Durable spécifiques adaptés au territoire isarien.
Un des objectifs pour l’année 2012 sera l’intégration, à partir de septembre, des critères de Développement Durable au niveau de l’ensemble des procédures de marchés publics (travaux et études).
L’ADTO travaille également à la prise en compte du Développement Durable dès l’élaboration des projets, en particulier avec les maîtres d’œuvre, afin de limiter dès la réalisation des plans les déchets produits (adaptation des cotes des ouvrages en fonction des matériaux industriels normalisés).</t>
    </r>
    <r>
      <rPr>
        <sz val="10"/>
        <color rgb="FFFF0000"/>
        <rFont val="Calibri"/>
        <family val="2"/>
        <scheme val="minor"/>
      </rPr>
      <t xml:space="preserve">
</t>
    </r>
    <r>
      <rPr>
        <b/>
        <sz val="10"/>
        <color theme="1"/>
        <rFont val="Calibri"/>
        <family val="2"/>
        <scheme val="minor"/>
      </rPr>
      <t xml:space="preserve">
SOCIETE D’AMENAGEMENT DE L’OISE (SAO)
</t>
    </r>
    <r>
      <rPr>
        <sz val="10"/>
        <color theme="1"/>
        <rFont val="Calibri"/>
        <family val="2"/>
        <scheme val="minor"/>
      </rPr>
      <t>Les opérations d'aménagements et d'équipements publics de la société d'aménagement de l'Oise ne sont pas conditionnées selon des critères de développement durable. Cependant en 2011, on dénombre un certain nombres d'opération en faveur de l'intermodalité et de la promotion des modes de déplacements alternatifs à la voiture :
- l'aménagement du pôle multimodal à Noyon 
- l'aménagement des abords des gares d'Abancourt Feuquières-Grandvilliers et Marseille en Beauvaisis
- la réalisation d'une voie de circulation douce entre Estrées Saint Denis et Rémy</t>
    </r>
  </si>
  <si>
    <r>
      <rPr>
        <b/>
        <sz val="10"/>
        <color theme="1"/>
        <rFont val="Calibri"/>
        <family val="2"/>
        <scheme val="minor"/>
      </rPr>
      <t>THEME 4</t>
    </r>
    <r>
      <rPr>
        <sz val="10"/>
        <color theme="1"/>
        <rFont val="Calibri"/>
        <family val="2"/>
        <scheme val="minor"/>
      </rPr>
      <t xml:space="preserve">
ACCOMPAGNEMENT PERSONNALISE, SOURCE DE SOLIDARITE ENVERS LES ISARIENS, DE L'ENFANT AUX SENIORS</t>
    </r>
  </si>
  <si>
    <r>
      <t xml:space="preserve"> - </t>
    </r>
    <r>
      <rPr>
        <b/>
        <sz val="10"/>
        <color theme="1"/>
        <rFont val="Calibri"/>
        <family val="2"/>
        <scheme val="minor"/>
      </rPr>
      <t>Adaptation de l'encadrement des équipes des relais d'autonomie des personnes</t>
    </r>
    <r>
      <rPr>
        <sz val="10"/>
        <color theme="1"/>
        <rFont val="Calibri"/>
        <family val="2"/>
        <scheme val="minor"/>
      </rPr>
      <t xml:space="preserve"> : cinq responsables sur cinq territoires.
-  </t>
    </r>
    <r>
      <rPr>
        <b/>
        <sz val="10"/>
        <color theme="1"/>
        <rFont val="Calibri"/>
        <family val="2"/>
        <scheme val="minor"/>
      </rPr>
      <t>Journées autonomie</t>
    </r>
    <r>
      <rPr>
        <sz val="10"/>
        <color theme="1"/>
        <rFont val="Calibri"/>
        <family val="2"/>
        <scheme val="minor"/>
      </rPr>
      <t xml:space="preserve"> réalisées en Juin sur les cinq territoires avec des thématiques différentes: l'aide aux aidants familiaux sur le brays vexin sablons thelle; "il était une fois ensemble " sur le beauvaisis Oise Picarde; Comité handicap sur Creil Clermontois.
- Service de convivialité: construire une filière d'emploi pérenne et de qualité dans les services d'assistance aux personnes âgées avec un accès privilégié aux allocataires RSA
- Réflexion sur les conditions de mutualisation d'aide à domicile dans des projets expérimentaux de colocation de malades Alzheimer.
- Lancement du </t>
    </r>
    <r>
      <rPr>
        <b/>
        <sz val="10"/>
        <color theme="1"/>
        <rFont val="Calibri"/>
        <family val="2"/>
        <scheme val="minor"/>
      </rPr>
      <t xml:space="preserve">projet d’EHPAD hors les murs </t>
    </r>
    <r>
      <rPr>
        <sz val="10"/>
        <color theme="1"/>
        <rFont val="Calibri"/>
        <family val="2"/>
        <scheme val="minor"/>
      </rPr>
      <t xml:space="preserve">avec pour objectif de développer des plateformes de service permettant à des personnes âgées dépendantes de retarder le plus longtemps possible l’entrée en EHPAD.
- Diagnostic préalable au lancement des travaux du </t>
    </r>
    <r>
      <rPr>
        <b/>
        <sz val="10"/>
        <color theme="1"/>
        <rFont val="Calibri"/>
        <family val="2"/>
        <scheme val="minor"/>
      </rPr>
      <t>schéma pour l'autonomie des personnes</t>
    </r>
    <r>
      <rPr>
        <sz val="10"/>
        <color theme="1"/>
        <rFont val="Calibri"/>
        <family val="2"/>
        <scheme val="minor"/>
      </rPr>
      <t xml:space="preserve">.
- La </t>
    </r>
    <r>
      <rPr>
        <b/>
        <sz val="10"/>
        <color theme="1"/>
        <rFont val="Calibri"/>
        <family val="2"/>
        <scheme val="minor"/>
      </rPr>
      <t>majorité des personnes handicapées sont prises en charge par des services implantés dans l’Oise</t>
    </r>
    <r>
      <rPr>
        <sz val="10"/>
        <color theme="1"/>
        <rFont val="Calibri"/>
        <family val="2"/>
        <scheme val="minor"/>
      </rPr>
      <t xml:space="preserve"> (223 personnes sur 232) : 18 places ont été créées en accueil de jour et dans les services d’accompagnement (SAVS/SAMSAH) 
- </t>
    </r>
    <r>
      <rPr>
        <b/>
        <sz val="10"/>
        <color theme="1"/>
        <rFont val="Calibri"/>
        <family val="2"/>
        <scheme val="minor"/>
      </rPr>
      <t>Prestation de compensation handicap (PCH)</t>
    </r>
    <r>
      <rPr>
        <sz val="10"/>
        <color theme="1"/>
        <rFont val="Calibri"/>
        <family val="2"/>
        <scheme val="minor"/>
      </rPr>
      <t xml:space="preserve"> : les chiffres démontrent qu'elle est un facteur d'intégration sociale.
</t>
    </r>
  </si>
  <si>
    <r>
      <t xml:space="preserve">Dans le cadre de la </t>
    </r>
    <r>
      <rPr>
        <b/>
        <sz val="10"/>
        <color theme="1"/>
        <rFont val="Calibri"/>
        <family val="2"/>
        <scheme val="minor"/>
      </rPr>
      <t>contractualisation culturelle</t>
    </r>
    <r>
      <rPr>
        <sz val="10"/>
        <color theme="1"/>
        <rFont val="Calibri"/>
        <family val="2"/>
        <scheme val="minor"/>
      </rPr>
      <t xml:space="preserve">, le Département poursuit ses relations privilégiées avec certaines associations, pour lesquelles un véritable partenariat est mis en place avec des conventions annuelles d’objectifs. L’attribution de ces subventions fait l’objet d’une évaluation précise en fin d’année. Le soutien aux associations culturelles, en contrat d’objectif, constitue la colonne vertébrale de la politique culturelle du département et concerne tant les équipements culturels que les grandes formations artistiques ou encore les principaux festivals à rayonnement départemental.
Près de </t>
    </r>
    <r>
      <rPr>
        <b/>
        <sz val="10"/>
        <color theme="1"/>
        <rFont val="Calibri"/>
        <family val="2"/>
        <scheme val="minor"/>
      </rPr>
      <t>2 000 associations ont été soutenues en 2011</t>
    </r>
    <r>
      <rPr>
        <sz val="10"/>
        <color theme="1"/>
        <rFont val="Calibri"/>
        <family val="2"/>
        <scheme val="minor"/>
      </rPr>
      <t xml:space="preserve"> par le Département (aide au fonctionnement et soutien aux projets).
Le</t>
    </r>
    <r>
      <rPr>
        <b/>
        <sz val="10"/>
        <color theme="1"/>
        <rFont val="Calibri"/>
        <family val="2"/>
        <scheme val="minor"/>
      </rPr>
      <t xml:space="preserve"> projet de guichet unique</t>
    </r>
    <r>
      <rPr>
        <sz val="10"/>
        <color theme="1"/>
        <rFont val="Calibri"/>
        <family val="2"/>
        <scheme val="minor"/>
      </rPr>
      <t xml:space="preserve"> est en cours d'élaboration afin de faciliter et simplier les relations entre le Département et le milieu associatif.</t>
    </r>
  </si>
  <si>
    <t>VNF
ETAT
CG 59
CG 80
CG 62
REGION Nord Pas de Calais
Région Picardie
Syndicat mixte du port fluvial de Longueuil
CAC
RFF
Ville de Creil
Syndicat mixte des transports collectifs de l'Oise</t>
  </si>
  <si>
    <r>
      <rPr>
        <b/>
        <sz val="10"/>
        <rFont val="Calibri"/>
        <family val="2"/>
        <scheme val="minor"/>
      </rPr>
      <t xml:space="preserve">Nombre d'emplois créés par le Canal Seine Nord Europe
</t>
    </r>
    <r>
      <rPr>
        <u/>
        <sz val="10"/>
        <rFont val="Calibri"/>
        <family val="2"/>
        <scheme val="minor"/>
      </rPr>
      <t xml:space="preserve">2010 : </t>
    </r>
    <r>
      <rPr>
        <sz val="10"/>
        <rFont val="Calibri"/>
        <family val="2"/>
        <scheme val="minor"/>
      </rPr>
      <t xml:space="preserve">en attente de la réalisation du projet
</t>
    </r>
    <r>
      <rPr>
        <u/>
        <sz val="10"/>
        <rFont val="Calibri"/>
        <family val="2"/>
        <scheme val="minor"/>
      </rPr>
      <t xml:space="preserve">2011 : </t>
    </r>
    <r>
      <rPr>
        <sz val="10"/>
        <rFont val="Calibri"/>
        <family val="2"/>
        <scheme val="minor"/>
      </rPr>
      <t>en attente de la réalisation du projet</t>
    </r>
    <r>
      <rPr>
        <b/>
        <sz val="10"/>
        <rFont val="Calibri"/>
        <family val="2"/>
        <scheme val="minor"/>
      </rPr>
      <t xml:space="preserve">
Part du report modal de la route vers le fluvial ou le rail</t>
    </r>
    <r>
      <rPr>
        <u/>
        <sz val="10"/>
        <rFont val="Calibri"/>
        <family val="2"/>
        <scheme val="minor"/>
      </rPr>
      <t xml:space="preserve">
2010 :</t>
    </r>
    <r>
      <rPr>
        <sz val="10"/>
        <rFont val="Calibri"/>
        <family val="2"/>
        <scheme val="minor"/>
      </rPr>
      <t xml:space="preserve"> en attente de la réalisation des projets
</t>
    </r>
    <r>
      <rPr>
        <u/>
        <sz val="10"/>
        <rFont val="Calibri"/>
        <family val="2"/>
        <scheme val="minor"/>
      </rPr>
      <t xml:space="preserve">2011 : </t>
    </r>
    <r>
      <rPr>
        <sz val="10"/>
        <rFont val="Calibri"/>
        <family val="2"/>
        <scheme val="minor"/>
      </rPr>
      <t>en attente de la réalisation des projets</t>
    </r>
    <r>
      <rPr>
        <b/>
        <sz val="10"/>
        <rFont val="Calibri"/>
        <family val="2"/>
        <scheme val="minor"/>
      </rPr>
      <t/>
    </r>
  </si>
  <si>
    <t>DUJACQUIER Didier (Canal Seine-Nord Europe)
TROUSSELLE Jean-Baptiste (Liaison ferroviaire)</t>
  </si>
  <si>
    <r>
      <t xml:space="preserve">Toutes ces actions sont inscrites dans le cadre du schéma départemental "enfance-famille".
</t>
    </r>
    <r>
      <rPr>
        <b/>
        <sz val="10"/>
        <color theme="1"/>
        <rFont val="Calibri"/>
        <family val="2"/>
        <scheme val="minor"/>
      </rPr>
      <t xml:space="preserve">
OBSERVATOIRE DE PROTECTION DE L’ENFANCE (ODPE) - création en 2009
</t>
    </r>
    <r>
      <rPr>
        <sz val="10"/>
        <color theme="1"/>
        <rFont val="Calibri"/>
        <family val="2"/>
        <scheme val="minor"/>
      </rPr>
      <t>- un comité de pilotage annuel composé de près de 30 membres / 1 comité technique partenariale qui se réunit environ 1 fois par mois en fonction des projets et des études suivis
- 3 personnes travaillent à l'ODPE : 1er poste créé en janvier 2010, 1 renfort avec 1 poste créé courant 2010, puis un 3ème poste créé en 2011
- lancement d'une démarche participative sur la protection de l'enfance en 2011 (validation en comité de pilotage de janvier 2011) avec les élus, les usagers et les travailleurs sociaux. L'objectif est de croiser les regards de chacun de ces acteurs sur la protection de l'enfance en faveur du bien être de l'enfant. La démarche participative sera mise en oeuvre en juin 2012, avec des ateliers coopératifs de type théâtre forum, menés par un animateur extérieur. L'objectif est de définir des propositions concrètes d'amélioration du dispositif courant 2013.</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CELLULE DE RECUEIL DES INFORMATIONS PREOCCUPANTES (CRIP) - création en janvier 2009
</t>
    </r>
    <r>
      <rPr>
        <sz val="10"/>
        <color theme="1"/>
        <rFont val="Calibri"/>
        <family val="2"/>
        <scheme val="minor"/>
      </rPr>
      <t>- elle garantit la centralisation des informations préoccupantes et harmonise les pratiques professionnelles.
- 3 postes d'équivalent temps plein en 2009, et 3 de plus en 2011 soit 6 personnes au total à la CRIP
- sensibilisation forte au travers de formations dans les établissements scolaires et avec la diffusion d'une guide départemental de l'enfance en danger en juin 2010.</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PREVENTION DES MARGINALITES</t>
    </r>
    <r>
      <rPr>
        <sz val="10"/>
        <color theme="1"/>
        <rFont val="Calibri"/>
        <family val="2"/>
        <scheme val="minor"/>
      </rPr>
      <t xml:space="preserve">
- création</t>
    </r>
    <r>
      <rPr>
        <sz val="10"/>
        <color rgb="FFFF0000"/>
        <rFont val="Calibri"/>
        <family val="2"/>
        <scheme val="minor"/>
      </rPr>
      <t xml:space="preserve">  </t>
    </r>
    <r>
      <rPr>
        <sz val="10"/>
        <color theme="1"/>
        <rFont val="Calibri"/>
        <family val="2"/>
        <scheme val="minor"/>
      </rPr>
      <t xml:space="preserve">de 3 structures en faveur de la prévention des marginalités avec de façon innovante pour le département de l'Oise :
      - 2 Maisons des Ados (Beauvais et Creil) 
      - 1 Service départemental de Prévention Spécialisée (Bassin Creillois)
En 2010, un référentiel d'évaluation de la prévention a été réalisé en lien avec les partenaires concernés, afin d'appuyer le diagnostic de prévention réalisé à l'échelle départementale.
</t>
    </r>
    <r>
      <rPr>
        <sz val="10"/>
        <rFont val="Calibri"/>
        <family val="2"/>
        <scheme val="minor"/>
      </rPr>
      <t>En 2011, une démarche de promotion des Maisons des Ados a été réalisée, avec notamment la diffusion d'un film auprès des collèges de l'Oise.</t>
    </r>
  </si>
  <si>
    <r>
      <rPr>
        <b/>
        <u/>
        <sz val="10"/>
        <color theme="1"/>
        <rFont val="Calibri"/>
        <family val="2"/>
        <scheme val="minor"/>
      </rPr>
      <t>Actions 32 et 33 sont dans le cadre du schéma :</t>
    </r>
    <r>
      <rPr>
        <sz val="10"/>
        <color theme="1"/>
        <rFont val="Calibri"/>
        <family val="2"/>
        <scheme val="minor"/>
      </rPr>
      <t xml:space="preserve"> réflexion en 2013 pour créer une fiche action spécifique sur une action particulière
</t>
    </r>
    <r>
      <rPr>
        <b/>
        <u/>
        <sz val="10"/>
        <color theme="1"/>
        <rFont val="Calibri"/>
        <family val="2"/>
        <scheme val="minor"/>
      </rPr>
      <t xml:space="preserve">Sous-action n°5 : </t>
    </r>
    <r>
      <rPr>
        <sz val="10"/>
        <color theme="1"/>
        <rFont val="Calibri"/>
        <family val="2"/>
        <scheme val="minor"/>
      </rPr>
      <t xml:space="preserve">"ESPACES ACCUEIL PARENTS-ENFANTS" à supprimer à la demande de Mme Pottiez
- lancement de l'expérimentation en 2008 avec l'ouverture d'un premier espace accueil parents-enfants en février 2008 à Creil, sur les 8 au total à créer dans l'Oise
- fermeture de l'unique espace accueil parents-enfants de Creil et décision de ne pas poursuivre cette expérimentation
</t>
    </r>
    <r>
      <rPr>
        <b/>
        <u/>
        <sz val="10"/>
        <color theme="1"/>
        <rFont val="Calibri"/>
        <family val="2"/>
        <scheme val="minor"/>
      </rPr>
      <t xml:space="preserve">Indicateurs à travailler : </t>
    </r>
    <r>
      <rPr>
        <sz val="10"/>
        <color theme="1"/>
        <rFont val="Calibri"/>
        <family val="2"/>
        <scheme val="minor"/>
      </rPr>
      <t xml:space="preserve">nombre d’actions collectives faites sur les territoires en lien avec les Maisons des Ados
</t>
    </r>
    <r>
      <rPr>
        <b/>
        <u/>
        <sz val="10"/>
        <color theme="1"/>
        <rFont val="Calibri"/>
        <family val="2"/>
        <scheme val="minor"/>
      </rPr>
      <t xml:space="preserve">Budget (Fonctionnement 2011) : </t>
    </r>
    <r>
      <rPr>
        <sz val="10"/>
        <color theme="1"/>
        <rFont val="Calibri"/>
        <family val="2"/>
        <scheme val="minor"/>
      </rPr>
      <t>hors subvention à l'association de prévention IFEP
- ODPE : 14 150 euros + action MDA-prév-ludo" 52 228 euros</t>
    </r>
  </si>
  <si>
    <t>Soutien aux Structures de l'Insertion par l'Activité Economique (SIAE)</t>
  </si>
  <si>
    <r>
      <rPr>
        <b/>
        <sz val="10"/>
        <color theme="1"/>
        <rFont val="Calibri"/>
        <family val="2"/>
        <scheme val="minor"/>
      </rPr>
      <t>Nombre de personnes accueillies dans les relais autonomie des personnes</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3 928 personnes reçues par une secrétaire ou un travailleur social
</t>
    </r>
    <r>
      <rPr>
        <u/>
        <sz val="10"/>
        <color theme="1"/>
        <rFont val="Calibri"/>
        <family val="2"/>
        <scheme val="minor"/>
      </rPr>
      <t>2011 :</t>
    </r>
    <r>
      <rPr>
        <sz val="10"/>
        <color theme="1"/>
        <rFont val="Calibri"/>
        <family val="2"/>
        <scheme val="minor"/>
      </rPr>
      <t xml:space="preserve"> 9 080  personnes reçues par une secrétaire ou un travailleur social
</t>
    </r>
    <r>
      <rPr>
        <b/>
        <sz val="10"/>
        <color theme="1"/>
        <rFont val="Calibri"/>
        <family val="2"/>
        <scheme val="minor"/>
      </rPr>
      <t>Nombre de personnes accueillies à la MDPH</t>
    </r>
    <r>
      <rPr>
        <sz val="10"/>
        <color theme="1"/>
        <rFont val="Calibri"/>
        <family val="2"/>
        <scheme val="minor"/>
      </rPr>
      <t xml:space="preserve">
</t>
    </r>
    <r>
      <rPr>
        <u/>
        <sz val="10"/>
        <color theme="1"/>
        <rFont val="Calibri"/>
        <family val="2"/>
        <scheme val="minor"/>
      </rPr>
      <t>Du 1er janvier au 30 juin 2010</t>
    </r>
    <r>
      <rPr>
        <sz val="10"/>
        <color theme="1"/>
        <rFont val="Calibri"/>
        <family val="2"/>
        <scheme val="minor"/>
      </rPr>
      <t xml:space="preserve"> : 5 118 personnes
</t>
    </r>
    <r>
      <rPr>
        <u/>
        <sz val="10"/>
        <color theme="1"/>
        <rFont val="Calibri"/>
        <family val="2"/>
        <scheme val="minor"/>
      </rPr>
      <t>2011 :</t>
    </r>
    <r>
      <rPr>
        <sz val="10"/>
        <color theme="1"/>
        <rFont val="Calibri"/>
        <family val="2"/>
        <scheme val="minor"/>
      </rPr>
      <t xml:space="preserve"> 11 217 personnes (accueil physique)
</t>
    </r>
    <r>
      <rPr>
        <b/>
        <sz val="10"/>
        <color theme="1"/>
        <rFont val="Calibri"/>
        <family val="2"/>
        <scheme val="minor"/>
      </rPr>
      <t>Nombre de bénéficiaires de la prestation de compensation du handicap (PCH)</t>
    </r>
    <r>
      <rPr>
        <sz val="10"/>
        <color theme="1"/>
        <rFont val="Calibri"/>
        <family val="2"/>
        <scheme val="minor"/>
      </rPr>
      <t xml:space="preserve">
</t>
    </r>
    <r>
      <rPr>
        <u/>
        <sz val="10"/>
        <color theme="1"/>
        <rFont val="Calibri"/>
        <family val="2"/>
        <scheme val="minor"/>
      </rPr>
      <t xml:space="preserve">Au 30 juin 2010 </t>
    </r>
    <r>
      <rPr>
        <sz val="10"/>
        <color theme="1"/>
        <rFont val="Calibri"/>
        <family val="2"/>
        <scheme val="minor"/>
      </rPr>
      <t xml:space="preserve">= 326 enfants et 2 958 adultes
</t>
    </r>
    <r>
      <rPr>
        <u/>
        <sz val="10"/>
        <color theme="1"/>
        <rFont val="Calibri"/>
        <family val="2"/>
        <scheme val="minor"/>
      </rPr>
      <t>2011 :</t>
    </r>
    <r>
      <rPr>
        <sz val="10"/>
        <color theme="1"/>
        <rFont val="Calibri"/>
        <family val="2"/>
        <scheme val="minor"/>
      </rPr>
      <t xml:space="preserve"> 3 904 adultes et enfants
</t>
    </r>
    <r>
      <rPr>
        <b/>
        <sz val="10"/>
        <color theme="1"/>
        <rFont val="Calibri"/>
        <family val="2"/>
        <scheme val="minor"/>
      </rPr>
      <t>Nombre de places de SAMSAH</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63 places dont 20 en SAMSAH généraliste (un SAMSAH sur le Beauvaisis)  et 43 en SAMSAH psychique (un SAMSAH sur le Compiégnois et un autre sur le Beauvaisis)
</t>
    </r>
    <r>
      <rPr>
        <u/>
        <sz val="10"/>
        <color theme="1"/>
        <rFont val="Calibri"/>
        <family val="2"/>
        <scheme val="minor"/>
      </rPr>
      <t xml:space="preserve">2011 : </t>
    </r>
    <r>
      <rPr>
        <sz val="10"/>
        <color theme="1"/>
        <rFont val="Calibri"/>
        <family val="2"/>
        <scheme val="minor"/>
      </rPr>
      <t xml:space="preserve">69 places
</t>
    </r>
    <r>
      <rPr>
        <b/>
        <sz val="10"/>
        <color theme="1"/>
        <rFont val="Calibri"/>
        <family val="2"/>
        <scheme val="minor"/>
      </rPr>
      <t>Nombre de groupe d'entraide mutuelle (GEM)</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2 (Beauvais, Creil)
</t>
    </r>
    <r>
      <rPr>
        <u/>
        <sz val="10"/>
        <color theme="1"/>
        <rFont val="Calibri"/>
        <family val="2"/>
        <scheme val="minor"/>
      </rPr>
      <t>2011 :</t>
    </r>
    <r>
      <rPr>
        <sz val="10"/>
        <color theme="1"/>
        <rFont val="Calibri"/>
        <family val="2"/>
        <scheme val="minor"/>
      </rPr>
      <t xml:space="preserve"> pas de création</t>
    </r>
  </si>
  <si>
    <r>
      <rPr>
        <b/>
        <sz val="10"/>
        <color theme="1"/>
        <rFont val="Calibri"/>
        <family val="2"/>
        <scheme val="minor"/>
      </rPr>
      <t>Nombre de places enfants réhabilitées</t>
    </r>
    <r>
      <rPr>
        <sz val="10"/>
        <color theme="1"/>
        <rFont val="Calibri"/>
        <family val="2"/>
        <scheme val="minor"/>
      </rPr>
      <t xml:space="preserve">
Depuis 2006 : 257 (dont 221 entre 2007 et 2009)
</t>
    </r>
    <r>
      <rPr>
        <b/>
        <sz val="10"/>
        <color theme="1"/>
        <rFont val="Calibri"/>
        <family val="2"/>
        <scheme val="minor"/>
      </rPr>
      <t xml:space="preserve">
Nombre d’information préoccupante (IP) recueillie</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1 809 
</t>
    </r>
    <r>
      <rPr>
        <u/>
        <sz val="10"/>
        <color theme="1"/>
        <rFont val="Calibri"/>
        <family val="2"/>
        <scheme val="minor"/>
      </rPr>
      <t xml:space="preserve">2010 : </t>
    </r>
    <r>
      <rPr>
        <sz val="10"/>
        <color theme="1"/>
        <rFont val="Calibri"/>
        <family val="2"/>
        <scheme val="minor"/>
      </rPr>
      <t xml:space="preserve">2 016
</t>
    </r>
    <r>
      <rPr>
        <u/>
        <sz val="10"/>
        <color theme="1"/>
        <rFont val="Calibri"/>
        <family val="2"/>
        <scheme val="minor"/>
      </rPr>
      <t xml:space="preserve">2011 : </t>
    </r>
    <r>
      <rPr>
        <sz val="10"/>
        <color theme="1"/>
        <rFont val="Calibri"/>
        <family val="2"/>
        <scheme val="minor"/>
      </rPr>
      <t xml:space="preserve">2 043
</t>
    </r>
    <r>
      <rPr>
        <b/>
        <sz val="10"/>
        <color theme="1"/>
        <rFont val="Calibri"/>
        <family val="2"/>
        <scheme val="minor"/>
      </rPr>
      <t>Nombre de lieu de vie et d'accueil (LVA) sur le département de l'Oise</t>
    </r>
    <r>
      <rPr>
        <sz val="10"/>
        <color theme="1"/>
        <rFont val="Calibri"/>
        <family val="2"/>
        <scheme val="minor"/>
      </rPr>
      <t xml:space="preserve">
</t>
    </r>
    <r>
      <rPr>
        <u/>
        <sz val="10"/>
        <color theme="1"/>
        <rFont val="Calibri"/>
        <family val="2"/>
        <scheme val="minor"/>
      </rPr>
      <t>2009</t>
    </r>
    <r>
      <rPr>
        <sz val="10"/>
        <color theme="1"/>
        <rFont val="Calibri"/>
        <family val="2"/>
        <scheme val="minor"/>
      </rPr>
      <t xml:space="preserve"> :  4 (ouvertue d'un quatrième à Maulers)
</t>
    </r>
    <r>
      <rPr>
        <u/>
        <sz val="10"/>
        <color theme="1"/>
        <rFont val="Calibri"/>
        <family val="2"/>
        <scheme val="minor"/>
      </rPr>
      <t xml:space="preserve">2010 </t>
    </r>
    <r>
      <rPr>
        <sz val="10"/>
        <color theme="1"/>
        <rFont val="Calibri"/>
        <family val="2"/>
        <scheme val="minor"/>
      </rPr>
      <t xml:space="preserve">:  4
</t>
    </r>
    <r>
      <rPr>
        <u/>
        <sz val="10"/>
        <color theme="1"/>
        <rFont val="Calibri"/>
        <family val="2"/>
        <scheme val="minor"/>
      </rPr>
      <t>2011 :</t>
    </r>
    <r>
      <rPr>
        <sz val="10"/>
        <color theme="1"/>
        <rFont val="Calibri"/>
        <family val="2"/>
        <scheme val="minor"/>
      </rPr>
      <t xml:space="preserve">  3 (fermeture de Maulers)
</t>
    </r>
    <r>
      <rPr>
        <b/>
        <u/>
        <sz val="10"/>
        <color theme="1"/>
        <rFont val="Calibri"/>
        <family val="2"/>
        <scheme val="minor"/>
      </rPr>
      <t xml:space="preserve">
</t>
    </r>
    <r>
      <rPr>
        <b/>
        <sz val="10"/>
        <color theme="1"/>
        <rFont val="Calibri"/>
        <family val="2"/>
        <scheme val="minor"/>
      </rPr>
      <t>Nombre de jeunes accueillis et présents en fin de mois</t>
    </r>
    <r>
      <rPr>
        <u/>
        <sz val="10"/>
        <color theme="1"/>
        <rFont val="Calibri"/>
        <family val="2"/>
        <scheme val="minor"/>
      </rPr>
      <t xml:space="preserve">
Au 31 décembre 2010 :</t>
    </r>
    <r>
      <rPr>
        <sz val="10"/>
        <color theme="1"/>
        <rFont val="Calibri"/>
        <family val="2"/>
        <scheme val="minor"/>
      </rPr>
      <t xml:space="preserve"> 1 664 enfants accueillis dont 32% par contractualisation</t>
    </r>
    <r>
      <rPr>
        <u/>
        <sz val="10"/>
        <color theme="1"/>
        <rFont val="Calibri"/>
        <family val="2"/>
        <scheme val="minor"/>
      </rPr>
      <t xml:space="preserve">
Au 31 décembre 2011 : </t>
    </r>
    <r>
      <rPr>
        <sz val="10"/>
        <color theme="1"/>
        <rFont val="Calibri"/>
        <family val="2"/>
        <scheme val="minor"/>
      </rPr>
      <t>1 620 enfants accueillis dont 28 % par contractualisation</t>
    </r>
  </si>
  <si>
    <r>
      <rPr>
        <b/>
        <sz val="10"/>
        <rFont val="Calibri"/>
        <family val="2"/>
        <scheme val="minor"/>
      </rPr>
      <t xml:space="preserve">Nombre de collèges et de collègiens ayant intégrés un parcours culturel
</t>
    </r>
    <r>
      <rPr>
        <u/>
        <sz val="10"/>
        <rFont val="Calibri"/>
        <family val="2"/>
        <scheme val="minor"/>
      </rPr>
      <t xml:space="preserve">2009-2010 : </t>
    </r>
    <r>
      <rPr>
        <sz val="10"/>
        <rFont val="Calibri"/>
        <family val="2"/>
        <scheme val="minor"/>
      </rPr>
      <t xml:space="preserve">69 collèges et 7 500 collégiens
</t>
    </r>
    <r>
      <rPr>
        <u/>
        <sz val="10"/>
        <rFont val="Calibri"/>
        <family val="2"/>
        <scheme val="minor"/>
      </rPr>
      <t xml:space="preserve">2010-2011 : </t>
    </r>
    <r>
      <rPr>
        <sz val="10"/>
        <rFont val="Calibri"/>
        <family val="2"/>
        <scheme val="minor"/>
      </rPr>
      <t xml:space="preserve">72  collèges et 7 560 collégiens
</t>
    </r>
    <r>
      <rPr>
        <u/>
        <sz val="10"/>
        <rFont val="Calibri"/>
        <family val="2"/>
        <scheme val="minor"/>
      </rPr>
      <t xml:space="preserve">2011-2012 : </t>
    </r>
    <r>
      <rPr>
        <sz val="10"/>
        <rFont val="Calibri"/>
        <family val="2"/>
        <scheme val="minor"/>
      </rPr>
      <t>69  collèges et 7 350 collégiens</t>
    </r>
    <r>
      <rPr>
        <b/>
        <sz val="10"/>
        <rFont val="Calibri"/>
        <family val="2"/>
        <scheme val="minor"/>
      </rPr>
      <t xml:space="preserve">
Nombre de personnes touchées par les actions de la médiathèque départementale
</t>
    </r>
    <r>
      <rPr>
        <sz val="10"/>
        <rFont val="Calibri"/>
        <family val="2"/>
        <scheme val="minor"/>
      </rPr>
      <t xml:space="preserve">(Mois du film documentaire + Ateliers MAO + BD bus en fête)
</t>
    </r>
    <r>
      <rPr>
        <u/>
        <sz val="10"/>
        <rFont val="Calibri"/>
        <family val="2"/>
        <scheme val="minor"/>
      </rPr>
      <t xml:space="preserve">2010 : </t>
    </r>
    <r>
      <rPr>
        <sz val="10"/>
        <rFont val="Calibri"/>
        <family val="2"/>
        <scheme val="minor"/>
      </rPr>
      <t xml:space="preserve">400 personnes
</t>
    </r>
    <r>
      <rPr>
        <u/>
        <sz val="10"/>
        <rFont val="Calibri"/>
        <family val="2"/>
        <scheme val="minor"/>
      </rPr>
      <t xml:space="preserve">2011 : </t>
    </r>
    <r>
      <rPr>
        <sz val="10"/>
        <rFont val="Calibri"/>
        <family val="2"/>
        <scheme val="minor"/>
      </rPr>
      <t>837 personnes</t>
    </r>
    <r>
      <rPr>
        <b/>
        <sz val="10"/>
        <rFont val="Calibri"/>
        <family val="2"/>
        <scheme val="minor"/>
      </rPr>
      <t xml:space="preserve">
Nombre de scolaires touchés par les actions éducatives des services et établissements patrimoniaux du Conseil général (Archives départementales uniquement)
</t>
    </r>
    <r>
      <rPr>
        <u/>
        <sz val="10"/>
        <rFont val="Calibri"/>
        <family val="2"/>
        <scheme val="minor"/>
      </rPr>
      <t>2009 :</t>
    </r>
    <r>
      <rPr>
        <sz val="10"/>
        <rFont val="Calibri"/>
        <family val="2"/>
        <scheme val="minor"/>
      </rPr>
      <t xml:space="preserve"> 664 
</t>
    </r>
    <r>
      <rPr>
        <u/>
        <sz val="10"/>
        <rFont val="Calibri"/>
        <family val="2"/>
        <scheme val="minor"/>
      </rPr>
      <t xml:space="preserve">2010 : </t>
    </r>
    <r>
      <rPr>
        <sz val="10"/>
        <rFont val="Calibri"/>
        <family val="2"/>
        <scheme val="minor"/>
      </rPr>
      <t xml:space="preserve">960
</t>
    </r>
    <r>
      <rPr>
        <u/>
        <sz val="10"/>
        <rFont val="Calibri"/>
        <family val="2"/>
        <scheme val="minor"/>
      </rPr>
      <t>2011 :</t>
    </r>
    <r>
      <rPr>
        <sz val="10"/>
        <rFont val="Calibri"/>
        <family val="2"/>
        <scheme val="minor"/>
      </rPr>
      <t xml:space="preserve"> 1 393</t>
    </r>
    <r>
      <rPr>
        <b/>
        <sz val="10"/>
        <rFont val="Calibri"/>
        <family val="2"/>
        <scheme val="minor"/>
      </rPr>
      <t xml:space="preserve">
Nombre de documents d’archives en ligne et de connexions sur le site internet
</t>
    </r>
    <r>
      <rPr>
        <u/>
        <sz val="10"/>
        <rFont val="Calibri"/>
        <family val="2"/>
        <scheme val="minor"/>
      </rPr>
      <t>2009 :</t>
    </r>
    <r>
      <rPr>
        <sz val="10"/>
        <rFont val="Calibri"/>
        <family val="2"/>
        <scheme val="minor"/>
      </rPr>
      <t xml:space="preserve"> 2,26 millions de documents et 1,2 millions de connexions
</t>
    </r>
    <r>
      <rPr>
        <u/>
        <sz val="10"/>
        <rFont val="Calibri"/>
        <family val="2"/>
        <scheme val="minor"/>
      </rPr>
      <t xml:space="preserve">2010 : </t>
    </r>
    <r>
      <rPr>
        <sz val="10"/>
        <rFont val="Calibri"/>
        <family val="2"/>
        <scheme val="minor"/>
      </rPr>
      <t xml:space="preserve">4,61 millions de documents et 1 million de connexions
</t>
    </r>
    <r>
      <rPr>
        <u/>
        <sz val="10"/>
        <rFont val="Calibri"/>
        <family val="2"/>
        <scheme val="minor"/>
      </rPr>
      <t>2011 :</t>
    </r>
    <r>
      <rPr>
        <sz val="10"/>
        <rFont val="Calibri"/>
        <family val="2"/>
        <scheme val="minor"/>
      </rPr>
      <t xml:space="preserve"> 5,11 millions de documents et 393 394 connexions (nouveau mode de comptabilité)</t>
    </r>
    <r>
      <rPr>
        <b/>
        <sz val="10"/>
        <rFont val="Calibri"/>
        <family val="2"/>
        <scheme val="minor"/>
      </rPr>
      <t xml:space="preserve">
Nombre de collégiens touchés par le CDDC 
</t>
    </r>
    <r>
      <rPr>
        <u/>
        <sz val="10"/>
        <rFont val="Calibri"/>
        <family val="2"/>
        <scheme val="minor"/>
      </rPr>
      <t>Depuis 2005-2006 :</t>
    </r>
    <r>
      <rPr>
        <sz val="10"/>
        <rFont val="Calibri"/>
        <family val="2"/>
        <scheme val="minor"/>
      </rPr>
      <t xml:space="preserve"> 47830 élèves
</t>
    </r>
    <r>
      <rPr>
        <b/>
        <sz val="10"/>
        <rFont val="Calibri"/>
        <family val="2"/>
        <scheme val="minor"/>
      </rPr>
      <t xml:space="preserve">
Nombre d’élèves inscrits en école de musique
</t>
    </r>
    <r>
      <rPr>
        <u/>
        <sz val="10"/>
        <rFont val="Calibri"/>
        <family val="2"/>
        <scheme val="minor"/>
      </rPr>
      <t>2009-2010 :</t>
    </r>
    <r>
      <rPr>
        <sz val="10"/>
        <rFont val="Calibri"/>
        <family val="2"/>
        <scheme val="minor"/>
      </rPr>
      <t xml:space="preserve"> 8 700
Pas de données depuis 2010</t>
    </r>
  </si>
  <si>
    <t>Nouvelle sous-action par rapport à 2005</t>
  </si>
  <si>
    <r>
      <rPr>
        <b/>
        <sz val="10"/>
        <color theme="1"/>
        <rFont val="Calibri"/>
        <family val="2"/>
        <scheme val="minor"/>
      </rPr>
      <t>Nombre d’hectares d’espaces préservés (acquis par le département)</t>
    </r>
    <r>
      <rPr>
        <sz val="10"/>
        <color theme="1"/>
        <rFont val="Calibri"/>
        <family val="2"/>
        <scheme val="minor"/>
      </rPr>
      <t xml:space="preserve">
369 ha
</t>
    </r>
  </si>
  <si>
    <r>
      <rPr>
        <b/>
        <sz val="10"/>
        <color theme="1"/>
        <rFont val="Calibri"/>
        <family val="2"/>
        <scheme val="minor"/>
      </rPr>
      <t xml:space="preserve">Pourcentage de bénéficiaires du RSA orientés vers un accompagnement social  ayant signé un Contrat d’Engagements Réciproques
</t>
    </r>
    <r>
      <rPr>
        <u/>
        <sz val="10"/>
        <color theme="1"/>
        <rFont val="Calibri"/>
        <family val="2"/>
        <scheme val="minor"/>
      </rPr>
      <t xml:space="preserve">2010 : </t>
    </r>
    <r>
      <rPr>
        <sz val="10"/>
        <color theme="1"/>
        <rFont val="Calibri"/>
        <family val="2"/>
        <scheme val="minor"/>
      </rPr>
      <t>28 %</t>
    </r>
    <r>
      <rPr>
        <b/>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29 %</t>
    </r>
    <r>
      <rPr>
        <b/>
        <sz val="10"/>
        <color theme="1"/>
        <rFont val="Calibri"/>
        <family val="2"/>
        <scheme val="minor"/>
      </rPr>
      <t xml:space="preserve">
Pourcentage de bénéficiaires du RSA en accompagnement  social ayant bénéficié d’une action d’insertion du PDI
</t>
    </r>
    <r>
      <rPr>
        <u/>
        <sz val="10"/>
        <color theme="1"/>
        <rFont val="Calibri"/>
        <family val="2"/>
        <scheme val="minor"/>
      </rPr>
      <t xml:space="preserve">2010 : </t>
    </r>
    <r>
      <rPr>
        <sz val="10"/>
        <color theme="1"/>
        <rFont val="Calibri"/>
        <family val="2"/>
        <scheme val="minor"/>
      </rPr>
      <t>non renseigné</t>
    </r>
    <r>
      <rPr>
        <b/>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31 %</t>
    </r>
    <r>
      <rPr>
        <b/>
        <sz val="10"/>
        <color theme="1"/>
        <rFont val="Calibri"/>
        <family val="2"/>
        <scheme val="minor"/>
      </rPr>
      <t xml:space="preserve">
Nombre de  bénéficiaires du RSA ayant signé un contrat de travail aidé (Contrat Unique d’Insertion)
</t>
    </r>
    <r>
      <rPr>
        <u/>
        <sz val="10"/>
        <color theme="1"/>
        <rFont val="Calibri"/>
        <family val="2"/>
        <scheme val="minor"/>
      </rPr>
      <t xml:space="preserve">2010 : </t>
    </r>
    <r>
      <rPr>
        <sz val="10"/>
        <color theme="1"/>
        <rFont val="Calibri"/>
        <family val="2"/>
        <scheme val="minor"/>
      </rPr>
      <t>375</t>
    </r>
    <r>
      <rPr>
        <b/>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548</t>
    </r>
    <r>
      <rPr>
        <b/>
        <sz val="10"/>
        <color theme="1"/>
        <rFont val="Calibri"/>
        <family val="2"/>
        <scheme val="minor"/>
      </rPr>
      <t xml:space="preserve">
Mise en place d’un outil informatisé de suivi des parcours d’insertion des bénéficiaires du RSA
</t>
    </r>
    <r>
      <rPr>
        <u/>
        <sz val="10"/>
        <color theme="1"/>
        <rFont val="Calibri"/>
        <family val="2"/>
        <scheme val="minor"/>
      </rPr>
      <t xml:space="preserve">2010-2011 : </t>
    </r>
    <r>
      <rPr>
        <sz val="10"/>
        <color theme="1"/>
        <rFont val="Calibri"/>
        <family val="2"/>
        <scheme val="minor"/>
      </rPr>
      <t>outil PERCEAVAL  en cours d'actualisation</t>
    </r>
  </si>
  <si>
    <r>
      <rPr>
        <b/>
        <sz val="10"/>
        <color theme="1"/>
        <rFont val="Calibri"/>
        <family val="2"/>
        <scheme val="minor"/>
      </rPr>
      <t>LUTTE CONTRE L’EXCLUSION SOCIALE ET PREVENTION</t>
    </r>
    <r>
      <rPr>
        <sz val="10"/>
        <color theme="1"/>
        <rFont val="Calibri"/>
        <family val="2"/>
        <scheme val="minor"/>
      </rPr>
      <t xml:space="preserve">
- recentrage des interventions, à l'interne et dans les conventions liant le Département aux partenaires, sur la notion de "parcours" (de vie, de soins, d'insertion ...) en lieu et place des "interventions ponctuelles" et objectifs de "sorties". 
- mise en place d'outils communs aux professionnels sociaux du Département et partenaires pour une meilleure cohérence des suivis
- poursuite de la mise en œuvre de la </t>
    </r>
    <r>
      <rPr>
        <b/>
        <sz val="10"/>
        <color theme="1"/>
        <rFont val="Calibri"/>
        <family val="2"/>
        <scheme val="minor"/>
      </rPr>
      <t>Mesure d’Accompagnement Social Personnalisé</t>
    </r>
    <r>
      <rPr>
        <sz val="10"/>
        <color theme="1"/>
        <rFont val="Calibri"/>
        <family val="2"/>
        <scheme val="minor"/>
      </rPr>
      <t xml:space="preserve"> (MASP) dans le cadre de la réforme de la Protection Juridique des Majeurs courant 2009, et réflexion engagée sur l'internalisation de ces mesures, afin de proposer une prestation homogène et cohérente d'accompagnement des bénéficiaires, et d'améliorer la lisibilité du cadre d'intervention des Conseillères en Economie Sociale et Familiale du Département.
</t>
    </r>
    <r>
      <rPr>
        <b/>
        <sz val="10"/>
        <color theme="1"/>
        <rFont val="Calibri"/>
        <family val="2"/>
        <scheme val="minor"/>
      </rPr>
      <t xml:space="preserve">PREVENTION SOCIALE : </t>
    </r>
    <r>
      <rPr>
        <sz val="10"/>
        <color theme="1"/>
        <rFont val="Calibri"/>
        <family val="2"/>
        <scheme val="minor"/>
      </rPr>
      <t xml:space="preserve">mise en place d'un outil informatisé commun à l'ensemble des territoires, ayant pour objet de suivre l'activité des territoires, d'améliorer la visibilité du travail social sur le terrain, et de permettre aux élus de mieux appréhender l'activité sociale sur le département.
</t>
    </r>
    <r>
      <rPr>
        <b/>
        <sz val="10"/>
        <color theme="1"/>
        <rFont val="Calibri"/>
        <family val="2"/>
        <scheme val="minor"/>
      </rPr>
      <t xml:space="preserve">DISPOSITIFS DE FINANCEMENT : </t>
    </r>
    <r>
      <rPr>
        <sz val="10"/>
        <color theme="1"/>
        <rFont val="Calibri"/>
        <family val="2"/>
        <scheme val="minor"/>
      </rPr>
      <t>dispositifs d'aide aux publics en situation de précarité, financés pour tout ou partie par le Département comme le FDS et le FDSL, avec des critères d'attribution révisés permettant de recentrer les aides en direction des publics les plus en difficulté (logement), en privilégiant la subsidiarité des fonds par rapport à d'autres aides mobilisables (cas du FDS, avec 50 % des aides répondant à des besoins alimentaires). L'Aide Personnalisée au Retour à l'Emploi (APRE), mobilisable par les services du Département, est également privilégiée pour sécuriser les parcours d'insertion professionnelle des publics en recherche d'emploi.</t>
    </r>
  </si>
  <si>
    <r>
      <rPr>
        <b/>
        <sz val="10"/>
        <color theme="1"/>
        <rFont val="Calibri"/>
        <family val="2"/>
        <scheme val="minor"/>
      </rPr>
      <t>Nombre de mesures ordonnées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NR
</t>
    </r>
    <r>
      <rPr>
        <u/>
        <sz val="10"/>
        <color theme="1"/>
        <rFont val="Calibri"/>
        <family val="2"/>
        <scheme val="minor"/>
      </rPr>
      <t>2011 :</t>
    </r>
    <r>
      <rPr>
        <sz val="10"/>
        <color theme="1"/>
        <rFont val="Calibri"/>
        <family val="2"/>
        <scheme val="minor"/>
      </rPr>
      <t xml:space="preserve"> 54 mesures MASP dont 2 contractualisées
</t>
    </r>
    <r>
      <rPr>
        <b/>
        <sz val="10"/>
        <color theme="1"/>
        <rFont val="Calibri"/>
        <family val="2"/>
        <scheme val="minor"/>
      </rPr>
      <t>Nombre de situations traitées en partenariat</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NR
</t>
    </r>
    <r>
      <rPr>
        <u/>
        <sz val="10"/>
        <color theme="1"/>
        <rFont val="Calibri"/>
        <family val="2"/>
        <scheme val="minor"/>
      </rPr>
      <t>2011 :</t>
    </r>
    <r>
      <rPr>
        <sz val="10"/>
        <color theme="1"/>
        <rFont val="Calibri"/>
        <family val="2"/>
        <scheme val="minor"/>
      </rPr>
      <t xml:space="preserve"> non renseignable
</t>
    </r>
    <r>
      <rPr>
        <b/>
        <sz val="10"/>
        <color theme="1"/>
        <rFont val="Calibri"/>
        <family val="2"/>
        <scheme val="minor"/>
      </rPr>
      <t>Suivi des dépenses</t>
    </r>
    <r>
      <rPr>
        <sz val="10"/>
        <color theme="1"/>
        <rFont val="Calibri"/>
        <family val="2"/>
        <scheme val="minor"/>
      </rPr>
      <t xml:space="preserve">
</t>
    </r>
    <r>
      <rPr>
        <u/>
        <sz val="10"/>
        <color theme="1"/>
        <rFont val="Calibri"/>
        <family val="2"/>
        <scheme val="minor"/>
      </rPr>
      <t xml:space="preserve">2010-2011 : </t>
    </r>
    <r>
      <rPr>
        <sz val="10"/>
        <color theme="1"/>
        <rFont val="Calibri"/>
        <family val="2"/>
        <scheme val="minor"/>
      </rPr>
      <t>dotations budgétaires par territoire, pour chaque dispositif financier</t>
    </r>
  </si>
  <si>
    <t>CONINCKX Kaline (diagnostic territoire)
OUERTANI Samia (PST)</t>
  </si>
  <si>
    <t>INTERNE</t>
  </si>
  <si>
    <t>EXTERNE</t>
  </si>
  <si>
    <t>RELATION PARTENARIALE</t>
  </si>
  <si>
    <t xml:space="preserve">RELATION PARTENARIALE </t>
  </si>
  <si>
    <t>Interne</t>
  </si>
  <si>
    <t>Externe</t>
  </si>
  <si>
    <r>
      <rPr>
        <b/>
        <sz val="10"/>
        <color theme="1"/>
        <rFont val="Calibri"/>
        <family val="2"/>
        <scheme val="minor"/>
      </rPr>
      <t xml:space="preserve">Nombre de bénéficiaires du RSA salariés d’une SIAE
</t>
    </r>
    <r>
      <rPr>
        <u/>
        <sz val="10"/>
        <color theme="1"/>
        <rFont val="Calibri"/>
        <family val="2"/>
        <scheme val="minor"/>
      </rPr>
      <t xml:space="preserve">2010 : </t>
    </r>
    <r>
      <rPr>
        <sz val="10"/>
        <color theme="1"/>
        <rFont val="Calibri"/>
        <family val="2"/>
        <scheme val="minor"/>
      </rPr>
      <t xml:space="preserve">non renseignable
</t>
    </r>
    <r>
      <rPr>
        <u/>
        <sz val="10"/>
        <color theme="1"/>
        <rFont val="Calibri"/>
        <family val="2"/>
        <scheme val="minor"/>
      </rPr>
      <t xml:space="preserve">2011 : </t>
    </r>
    <r>
      <rPr>
        <sz val="10"/>
        <color theme="1"/>
        <rFont val="Calibri"/>
        <family val="2"/>
        <scheme val="minor"/>
      </rPr>
      <t>non renseignable</t>
    </r>
    <r>
      <rPr>
        <b/>
        <sz val="10"/>
        <color theme="1"/>
        <rFont val="Calibri"/>
        <family val="2"/>
        <scheme val="minor"/>
      </rPr>
      <t xml:space="preserve">
Nombre de contrats pour des bénéficiaires du RSA
</t>
    </r>
    <r>
      <rPr>
        <u/>
        <sz val="10"/>
        <color theme="1"/>
        <rFont val="Calibri"/>
        <family val="2"/>
        <scheme val="minor"/>
      </rPr>
      <t xml:space="preserve">2010 : </t>
    </r>
    <r>
      <rPr>
        <sz val="10"/>
        <color theme="1"/>
        <rFont val="Calibri"/>
        <family val="2"/>
        <scheme val="minor"/>
      </rPr>
      <t xml:space="preserve">375 contrats 
</t>
    </r>
    <r>
      <rPr>
        <u/>
        <sz val="10"/>
        <color theme="1"/>
        <rFont val="Calibri"/>
        <family val="2"/>
        <scheme val="minor"/>
      </rPr>
      <t xml:space="preserve">2011 : </t>
    </r>
    <r>
      <rPr>
        <sz val="10"/>
        <color theme="1"/>
        <rFont val="Calibri"/>
        <family val="2"/>
        <scheme val="minor"/>
      </rPr>
      <t>409 contrats</t>
    </r>
    <r>
      <rPr>
        <b/>
        <sz val="10"/>
        <color theme="1"/>
        <rFont val="Calibri"/>
        <family val="2"/>
        <scheme val="minor"/>
      </rPr>
      <t xml:space="preserve">
Nombre de chantier d’insertion mis en place
</t>
    </r>
    <r>
      <rPr>
        <u/>
        <sz val="10"/>
        <color theme="1"/>
        <rFont val="Calibri"/>
        <family val="2"/>
        <scheme val="minor"/>
      </rPr>
      <t>2010 :</t>
    </r>
    <r>
      <rPr>
        <sz val="10"/>
        <color theme="1"/>
        <rFont val="Calibri"/>
        <family val="2"/>
        <scheme val="minor"/>
      </rPr>
      <t xml:space="preserve"> 36
</t>
    </r>
    <r>
      <rPr>
        <u/>
        <sz val="10"/>
        <color theme="1"/>
        <rFont val="Calibri"/>
        <family val="2"/>
        <scheme val="minor"/>
      </rPr>
      <t xml:space="preserve">2011 : </t>
    </r>
    <r>
      <rPr>
        <sz val="10"/>
        <color theme="1"/>
        <rFont val="Calibri"/>
        <family val="2"/>
        <scheme val="minor"/>
      </rPr>
      <t>36</t>
    </r>
    <r>
      <rPr>
        <b/>
        <sz val="10"/>
        <color theme="1"/>
        <rFont val="Calibri"/>
        <family val="2"/>
        <scheme val="minor"/>
      </rPr>
      <t xml:space="preserve">
Nombre de CUI et de chantiers d’insertion dans le cadre du "Coup de pouce pour l'emploi"
</t>
    </r>
    <r>
      <rPr>
        <u/>
        <sz val="10"/>
        <color theme="1"/>
        <rFont val="Calibri"/>
        <family val="2"/>
        <scheme val="minor"/>
      </rPr>
      <t xml:space="preserve">2010 : </t>
    </r>
    <r>
      <rPr>
        <sz val="10"/>
        <color theme="1"/>
        <rFont val="Calibri"/>
        <family val="2"/>
        <scheme val="minor"/>
      </rPr>
      <t xml:space="preserve">5 CUI, et aucun chantier
</t>
    </r>
    <r>
      <rPr>
        <u/>
        <sz val="10"/>
        <color theme="1"/>
        <rFont val="Calibri"/>
        <family val="2"/>
        <scheme val="minor"/>
      </rPr>
      <t xml:space="preserve">2011 : </t>
    </r>
    <r>
      <rPr>
        <sz val="10"/>
        <color theme="1"/>
        <rFont val="Calibri"/>
        <family val="2"/>
        <scheme val="minor"/>
      </rPr>
      <t>209 CUI et 1 chantier d'insertion</t>
    </r>
    <r>
      <rPr>
        <b/>
        <sz val="10"/>
        <color theme="1"/>
        <rFont val="Calibri"/>
        <family val="2"/>
        <scheme val="minor"/>
      </rPr>
      <t xml:space="preserve">
Degré d’atteinte des objectifs du schéma départemental de l’économie solidaire
</t>
    </r>
    <r>
      <rPr>
        <u/>
        <sz val="10"/>
        <color theme="1"/>
        <rFont val="Calibri"/>
        <family val="2"/>
        <scheme val="minor"/>
      </rPr>
      <t>2010 :</t>
    </r>
    <r>
      <rPr>
        <sz val="10"/>
        <color theme="1"/>
        <rFont val="Calibri"/>
        <family val="2"/>
        <scheme val="minor"/>
      </rPr>
      <t xml:space="preserve"> non renseignable
</t>
    </r>
    <r>
      <rPr>
        <u/>
        <sz val="10"/>
        <color theme="1"/>
        <rFont val="Calibri"/>
        <family val="2"/>
        <scheme val="minor"/>
      </rPr>
      <t>2011 :</t>
    </r>
    <r>
      <rPr>
        <sz val="10"/>
        <color theme="1"/>
        <rFont val="Calibri"/>
        <family val="2"/>
        <scheme val="minor"/>
      </rPr>
      <t xml:space="preserve"> non renseignable</t>
    </r>
  </si>
  <si>
    <t>EVALUATION DES INDICATEURS</t>
  </si>
  <si>
    <t>ETAT MISE EN ŒUVRE DE L'ACTION</t>
  </si>
  <si>
    <t>FINALISEE</t>
  </si>
  <si>
    <t>EVALUEE / AMELIOREE</t>
  </si>
  <si>
    <t>ENGAGEE OU EN COURS</t>
  </si>
  <si>
    <t>INSCRITE MAIS RIEN N'EST FAIT</t>
  </si>
  <si>
    <t>SANS AVIS</t>
  </si>
  <si>
    <t>K</t>
  </si>
  <si>
    <t>J</t>
  </si>
  <si>
    <t>L</t>
  </si>
  <si>
    <t>PERTINENCE</t>
  </si>
  <si>
    <t>EVALUATION</t>
  </si>
  <si>
    <t>Pas d'indicateur</t>
  </si>
  <si>
    <t>PROGRAMMEE / DELIBEREE</t>
  </si>
  <si>
    <t>EVALUAEE / AMELIOREE</t>
  </si>
  <si>
    <r>
      <rPr>
        <b/>
        <u/>
        <sz val="10"/>
        <color theme="1"/>
        <rFont val="Calibri"/>
        <family val="2"/>
        <scheme val="minor"/>
      </rPr>
      <t xml:space="preserve">Fonctionnement : </t>
    </r>
    <r>
      <rPr>
        <sz val="10"/>
        <color theme="1"/>
        <rFont val="Calibri"/>
        <family val="2"/>
        <scheme val="minor"/>
      </rPr>
      <t xml:space="preserve">Adaptation des TC aux PMR/OMTA (2012) : 5 950 000 euros + Transports handicapés (2012) : 6 460 000 euros
</t>
    </r>
    <r>
      <rPr>
        <b/>
        <u/>
        <sz val="10"/>
        <color theme="1"/>
        <rFont val="Calibri"/>
        <family val="2"/>
        <scheme val="minor"/>
      </rPr>
      <t xml:space="preserve">Investissement : </t>
    </r>
    <r>
      <rPr>
        <sz val="10"/>
        <color theme="1"/>
        <rFont val="Calibri"/>
        <family val="2"/>
        <scheme val="minor"/>
      </rPr>
      <t xml:space="preserve">Adaptation des TC aux PMR / SDA (2012)
</t>
    </r>
    <r>
      <rPr>
        <b/>
        <sz val="10"/>
        <color rgb="FFFF0000"/>
        <rFont val="Calibri"/>
        <family val="2"/>
        <scheme val="minor"/>
      </rPr>
      <t xml:space="preserve">
</t>
    </r>
    <r>
      <rPr>
        <b/>
        <u/>
        <sz val="10"/>
        <rFont val="Calibri"/>
        <family val="2"/>
        <scheme val="minor"/>
      </rPr>
      <t>Transport adapté :</t>
    </r>
    <r>
      <rPr>
        <sz val="10"/>
        <rFont val="Calibri"/>
        <family val="2"/>
        <scheme val="minor"/>
      </rPr>
      <t xml:space="preserve"> compétence du service transports du CG - Christian THEOPHILE et à Mme Patricia FIHUE. </t>
    </r>
  </si>
  <si>
    <r>
      <rPr>
        <b/>
        <sz val="10"/>
        <color theme="1"/>
        <rFont val="Calibri"/>
        <family val="2"/>
        <scheme val="minor"/>
      </rPr>
      <t xml:space="preserve">CANAL SEINE NORD EUROPE ET INFRASTRUCTURES FLUVIALES </t>
    </r>
    <r>
      <rPr>
        <sz val="10"/>
        <color theme="1"/>
        <rFont val="Calibri"/>
        <family val="2"/>
        <scheme val="minor"/>
      </rPr>
      <t xml:space="preserve">
- Le protocole pour la gouvernance et le financement des plates-formes multimodales du Canal Seine-Nord Europe a été signé le 19 mai 2011, par l'Etat, les régions Nord-Pas-de-Calais et Picardie, les départements du Nord, de l'Oise, du Pas-de-Calais et de la Somme, Voies Navigables de France, le Port autonome de Paris, les Grand ports maritimes du Havre, de Rouen et de Dunkerque.                                                                                                      
- Mise en place  en 2011 de la mission de préfiguration par le Prèfet et instauration de 3 groupes de travail thématique (économie, juridique, technique) qui se sont réunis à 14 reprises.
- Lancement du dialoque compétitif du partenariat public-privé le 5 avril 2011.
- Concernant le port fluvial de Longueil-Sainte-Marie, le plan de financement a été adopté en 2011. Les statuts du syndicat mixte ont été modifié.  
</t>
    </r>
    <r>
      <rPr>
        <b/>
        <sz val="10"/>
        <color theme="1"/>
        <rFont val="Calibri"/>
        <family val="2"/>
        <scheme val="minor"/>
      </rPr>
      <t xml:space="preserve">
LIAISON FERROVIAIRE PICARDIE/ROISSY : PARTICIPATION AUX ETUDES PREALABLES A LA MISE EN ŒUVRE DU PROJET</t>
    </r>
    <r>
      <rPr>
        <sz val="10"/>
        <color theme="1"/>
        <rFont val="Calibri"/>
        <family val="2"/>
        <scheme val="minor"/>
      </rPr>
      <t xml:space="preserve">
</t>
    </r>
    <r>
      <rPr>
        <sz val="10"/>
        <rFont val="Calibri"/>
        <family val="2"/>
        <scheme val="minor"/>
      </rPr>
      <t xml:space="preserve">- Signature en décembre 2009 du protocole partenarial en vue de la définition d’un projet commun d’intermodalité des transports et de renouvellement urbain autour de la gare de Creil (projet convergent avec la liaison Picardie/Roissy.
- Participation aux comités techniques et au COPIL du projet de Creil Gare Cœur d’Agglomération.
- Participation aux réunions du débat public sur la liaison Picardie/Roissy organisé du 15 avril au 31 juillet 2010 : vote d’une motion favorable, rédaction d’un cahier d’acteurs.
- bilan 2011 : le débat public a permis de  confirmer l'opportunité du projet et, en terme de services, l'option mixte TER + TGV.
RFF le maitre d'ouvrage réalise maintenant des études complémentaires préalable à l'enquête publique prévue en 2014-2015.
Mise en service prévue en 2020. Le CG participe à l'ensemble des réunions de cette phase de concertation </t>
    </r>
  </si>
  <si>
    <r>
      <rPr>
        <b/>
        <sz val="10"/>
        <color theme="1"/>
        <rFont val="Calibri"/>
        <family val="2"/>
        <scheme val="minor"/>
      </rPr>
      <t>Réalisation d'un schéma départemental d'économie solidaire</t>
    </r>
    <r>
      <rPr>
        <sz val="10"/>
        <color theme="1"/>
        <rFont val="Calibri"/>
        <family val="2"/>
        <scheme val="minor"/>
      </rPr>
      <t xml:space="preserve">
Adopté en février 2011, ce schéma regroupe 4 grands axes contribuant au développement de l’économie solidaire, eux-mêmes déclinés en 25 actions :
1) Définition et cadre de l’économie solidaire
2) Animation, promotion et formation en direction des acteurs, des élus et des isariens
3) Ingénierie technique et financière
4) Développement de l’économie solidaire sur le territoire
Le Département et la Région ont par ailleurs signé en juin 2011 une convention d'application de la convention cadre de partenariat économique relative au développement de l'économie solidaire.
Dans le cadre de ce shéma plusieurs axes ou actions on été travaillés en 2011, parmis lesquels: 
</t>
    </r>
    <r>
      <rPr>
        <b/>
        <sz val="10"/>
        <color theme="1"/>
        <rFont val="Calibri"/>
        <family val="2"/>
        <scheme val="minor"/>
      </rPr>
      <t xml:space="preserve">- le soutien aux structures de l'insertion par l'activité économique (SIAE) : </t>
    </r>
    <r>
      <rPr>
        <sz val="10"/>
        <color theme="1"/>
        <rFont val="Calibri"/>
        <family val="2"/>
        <scheme val="minor"/>
      </rPr>
      <t xml:space="preserve">Ateliers et Chantiers d’insertion (ACI), Associations Intermédiaires (AI), Entreprises d’Insertion (EI) et Entreprise de Travail Temporaire d’Insertion (ETTI)
Réflexion engagée sur de nouvelles modalités de financement des associations intermédiaires et entreprises d'insertion et mise en place d'une nouvelle grille d'évaluation relative à l'impact des chantiers d'insertion sur l'insertion socio-professionnelle des bénéficiaires de ces actions,
</t>
    </r>
    <r>
      <rPr>
        <b/>
        <sz val="10"/>
        <color theme="1"/>
        <rFont val="Calibri"/>
        <family val="2"/>
        <scheme val="minor"/>
      </rPr>
      <t>- le dispositif "Coup de pouce pour l'emploi</t>
    </r>
    <r>
      <rPr>
        <sz val="10"/>
        <color theme="1"/>
        <rFont val="Calibri"/>
        <family val="2"/>
        <scheme val="minor"/>
      </rPr>
      <t xml:space="preserve">
Le Département a lancé fin 2010 un plan de retour à l'emploi "Coup de Pouce pour l'Emploi - opération 500 contrats aidés", qui a bénéficié d'une montée en charge progressive durant l'année 2011, avec :
- un volet communication passant par l'animation de réunions territoriales à l'attention de l'ensemble des élus et maires de l'Oise, des réunions d'échanges avec les partenaires (Pôle Emploi, fédérations d'associations, ...)
- des appels à projets en direction des associations impliquées dans le champ des services aux personnes âgées ou de l'environnement
- la mise en place d'un plan de formation pour les salariés en contrats aidés recrutés par le département, ainsi qu'un programme d'accompagnement des tuteurs des salariés en contrats aidés
- la création par le Département d'un chantier d'insertion de réhabilitation paysagère du patrimoine départemental sur le site du parc Jean-Jacques Rousseau, avec une progressivité de temps de travail passant de 26 à 35 heures par semaine au bout de 6 mois
- la création de postes de visiteurs de convivialité, en charge d'intervenir pour rompre l'isolement de personnes âgées
Par ailleurs, le Département a contribué, via le financement du dispositif de DLA, au soutien et au développement de l'emploi dans les structures associatives et d'utilités sociales. Il a également favorisé la recherche en économie sociale et solidaire via son soutien à l'Institut Godin. Le Département s'est attaché à consolider certaines filères, à l'exemple de cellle des Services aux Personnes. </t>
    </r>
  </si>
  <si>
    <r>
      <rPr>
        <b/>
        <sz val="10"/>
        <color theme="1"/>
        <rFont val="Calibri"/>
        <family val="2"/>
        <scheme val="minor"/>
      </rPr>
      <t xml:space="preserve">Oise Mobilité Transport Adapté
</t>
    </r>
    <r>
      <rPr>
        <sz val="10"/>
        <color theme="1"/>
        <rFont val="Calibri"/>
        <family val="2"/>
        <scheme val="minor"/>
      </rPr>
      <t>En 2011, le service Oise Mobilité Transport adapté compte  3 306  adhérents (progression de près de 30 % par an jusqu’en 2010 avec un infléchissement logique à 25 % en 2011) dont 1 088 adhérents utilisateurs en décembre 2011. Le service est assuré par la société Libéole, avec une flotte de 98 véhicules. Le nombre moyen de voyage par jour est environ de 380 voyages en 2011.</t>
    </r>
    <r>
      <rPr>
        <b/>
        <sz val="10"/>
        <color theme="1"/>
        <rFont val="Calibri"/>
        <family val="2"/>
        <scheme val="minor"/>
      </rPr>
      <t xml:space="preserve">
Schéma directeur d'accessibilité des transports (SDA)
</t>
    </r>
    <r>
      <rPr>
        <sz val="10"/>
        <color theme="1"/>
        <rFont val="Calibri"/>
        <family val="2"/>
        <scheme val="minor"/>
      </rPr>
      <t>Adopté en mars 2010, le schéma s'engage à rendre accessible, d’ici 2015, 12 lignes régulières jugées prioritaires parmi les 63 du réseau départemental. 
En 2011 , un effort particulier a été réalisé  sur le parc d'auto-cars  :
- cars neufs systématiquement totalement accessibles ;
- ensemble du parc équipé de dispositifs pour les mal-voyants et mal-entendants (information sonore et visuelle à bord dans le cadre du SISMO).</t>
    </r>
  </si>
  <si>
    <r>
      <rPr>
        <b/>
        <sz val="10"/>
        <rFont val="Calibri"/>
        <family val="2"/>
        <scheme val="minor"/>
      </rPr>
      <t>Taux de cars totalement accessibles aux personnes à mobilité réduite</t>
    </r>
    <r>
      <rPr>
        <sz val="10"/>
        <rFont val="Calibri"/>
        <family val="2"/>
        <scheme val="minor"/>
      </rPr>
      <t xml:space="preserve">
</t>
    </r>
    <r>
      <rPr>
        <u/>
        <sz val="10"/>
        <rFont val="Calibri"/>
        <family val="2"/>
        <scheme val="minor"/>
      </rPr>
      <t>2009 :</t>
    </r>
    <r>
      <rPr>
        <sz val="10"/>
        <rFont val="Calibri"/>
        <family val="2"/>
        <scheme val="minor"/>
      </rPr>
      <t xml:space="preserve"> 6.3 %
</t>
    </r>
    <r>
      <rPr>
        <u/>
        <sz val="10"/>
        <rFont val="Calibri"/>
        <family val="2"/>
        <scheme val="minor"/>
      </rPr>
      <t>2010</t>
    </r>
    <r>
      <rPr>
        <sz val="10"/>
        <rFont val="Calibri"/>
        <family val="2"/>
        <scheme val="minor"/>
      </rPr>
      <t xml:space="preserve"> :  10 %
</t>
    </r>
    <r>
      <rPr>
        <u/>
        <sz val="10"/>
        <rFont val="Calibri"/>
        <family val="2"/>
        <scheme val="minor"/>
      </rPr>
      <t xml:space="preserve">2011 </t>
    </r>
    <r>
      <rPr>
        <sz val="10"/>
        <rFont val="Calibri"/>
        <family val="2"/>
        <scheme val="minor"/>
      </rPr>
      <t xml:space="preserve">: 10,4 % (56 cars pré-équipés sur les 540 cars du parc départemental)
</t>
    </r>
    <r>
      <rPr>
        <b/>
        <sz val="10"/>
        <rFont val="Calibri"/>
        <family val="2"/>
        <scheme val="minor"/>
      </rPr>
      <t xml:space="preserve">
Taux d’arrêts accessibles aux personnes à mobilité réduite</t>
    </r>
    <r>
      <rPr>
        <u/>
        <sz val="10"/>
        <rFont val="Calibri"/>
        <family val="2"/>
        <scheme val="minor"/>
      </rPr>
      <t xml:space="preserve">
2010-2011 :</t>
    </r>
    <r>
      <rPr>
        <sz val="10"/>
        <rFont val="Calibri"/>
        <family val="2"/>
        <scheme val="minor"/>
      </rPr>
      <t xml:space="preserve"> diagnostic en cours
</t>
    </r>
    <r>
      <rPr>
        <b/>
        <sz val="10"/>
        <rFont val="Calibri"/>
        <family val="2"/>
        <scheme val="minor"/>
      </rPr>
      <t>Nombre de voyages effectués par le service de transport à la demande OMTA</t>
    </r>
    <r>
      <rPr>
        <sz val="10"/>
        <rFont val="Calibri"/>
        <family val="2"/>
        <scheme val="minor"/>
      </rPr>
      <t xml:space="preserve">
</t>
    </r>
    <r>
      <rPr>
        <u/>
        <sz val="10"/>
        <rFont val="Calibri"/>
        <family val="2"/>
        <scheme val="minor"/>
      </rPr>
      <t xml:space="preserve">2009 : </t>
    </r>
    <r>
      <rPr>
        <sz val="10"/>
        <rFont val="Calibri"/>
        <family val="2"/>
        <scheme val="minor"/>
      </rPr>
      <t xml:space="preserve">91 440
</t>
    </r>
    <r>
      <rPr>
        <u/>
        <sz val="10"/>
        <rFont val="Calibri"/>
        <family val="2"/>
        <scheme val="minor"/>
      </rPr>
      <t>2010 :</t>
    </r>
    <r>
      <rPr>
        <sz val="10"/>
        <rFont val="Calibri"/>
        <family val="2"/>
        <scheme val="minor"/>
      </rPr>
      <t xml:space="preserve"> 119 377
</t>
    </r>
    <r>
      <rPr>
        <u/>
        <sz val="10"/>
        <rFont val="Calibri"/>
        <family val="2"/>
        <scheme val="minor"/>
      </rPr>
      <t>2011 :</t>
    </r>
    <r>
      <rPr>
        <sz val="10"/>
        <rFont val="Calibri"/>
        <family val="2"/>
        <scheme val="minor"/>
      </rPr>
      <t xml:space="preserve"> 136 440
</t>
    </r>
    <r>
      <rPr>
        <b/>
        <sz val="10"/>
        <rFont val="Calibri"/>
        <family val="2"/>
        <scheme val="minor"/>
      </rPr>
      <t>Nombre d'élèves handicapés transportés</t>
    </r>
    <r>
      <rPr>
        <sz val="10"/>
        <rFont val="Calibri"/>
        <family val="2"/>
        <scheme val="minor"/>
      </rPr>
      <t xml:space="preserve">
</t>
    </r>
    <r>
      <rPr>
        <u/>
        <sz val="10"/>
        <rFont val="Calibri"/>
        <family val="2"/>
        <scheme val="minor"/>
      </rPr>
      <t xml:space="preserve">2008-2009 : </t>
    </r>
    <r>
      <rPr>
        <sz val="10"/>
        <rFont val="Calibri"/>
        <family val="2"/>
        <scheme val="minor"/>
      </rPr>
      <t xml:space="preserve">778 
</t>
    </r>
    <r>
      <rPr>
        <u/>
        <sz val="10"/>
        <rFont val="Calibri"/>
        <family val="2"/>
        <scheme val="minor"/>
      </rPr>
      <t xml:space="preserve">2009-2010 </t>
    </r>
    <r>
      <rPr>
        <sz val="10"/>
        <rFont val="Calibri"/>
        <family val="2"/>
        <scheme val="minor"/>
      </rPr>
      <t xml:space="preserve">:  884
</t>
    </r>
    <r>
      <rPr>
        <u/>
        <sz val="10"/>
        <rFont val="Calibri"/>
        <family val="2"/>
        <scheme val="minor"/>
      </rPr>
      <t>2010-2011</t>
    </r>
    <r>
      <rPr>
        <sz val="10"/>
        <rFont val="Calibri"/>
        <family val="2"/>
        <scheme val="minor"/>
      </rPr>
      <t xml:space="preserve"> : 968
</t>
    </r>
    <r>
      <rPr>
        <u/>
        <sz val="10"/>
        <rFont val="Calibri"/>
        <family val="2"/>
        <scheme val="minor"/>
      </rPr>
      <t>2011-2012 :</t>
    </r>
    <r>
      <rPr>
        <sz val="10"/>
        <rFont val="Calibri"/>
        <family val="2"/>
        <scheme val="minor"/>
      </rPr>
      <t xml:space="preserve"> 966 </t>
    </r>
  </si>
  <si>
    <t>TROUSSELLE Jean-Baptiste</t>
  </si>
  <si>
    <r>
      <rPr>
        <b/>
        <sz val="10"/>
        <color theme="1"/>
        <rFont val="Calibri"/>
        <family val="2"/>
        <scheme val="minor"/>
      </rPr>
      <t xml:space="preserve">Syndicat mixte des transports collectifs de l'Oise (SMTCO) / projet SISMO (Système Intégré des Services à la Mobilité dans l'Oise)
</t>
    </r>
    <r>
      <rPr>
        <sz val="10"/>
        <color theme="1"/>
        <rFont val="Calibri"/>
        <family val="2"/>
        <scheme val="minor"/>
      </rPr>
      <t>- 08/06/2010 : trophée de l'innovation au salon européen du Transport Public
- 14/09/2010 : inauguration de l'Agence Oise Mobilité à Beauvais (300 appels par jours en moyenne)
- 19/01/2011 : conférence de presse pour présenter le nouveau site internet oise-mobilite.fr avec calculateur d'itinéraire multimodal (environ 2500 connexions par jour)
- 14/04/2011 : prix de l'innovation lors du congrès international de l'IUTP à Dubai
- 19/12/2011 : inauguration à la gare interurbaine de Beauvais du système multimodal d'information voyageurs (au sol et à bord) et billettique</t>
    </r>
    <r>
      <rPr>
        <b/>
        <sz val="10"/>
        <color theme="1"/>
        <rFont val="Calibri"/>
        <family val="2"/>
        <scheme val="minor"/>
      </rPr>
      <t xml:space="preserve">
Organisation des transports collectifs interurbains
</t>
    </r>
    <r>
      <rPr>
        <sz val="10"/>
        <color theme="1"/>
        <rFont val="Calibri"/>
        <family val="2"/>
        <scheme val="minor"/>
      </rPr>
      <t>- mise en place en 2009 d'une tarifiation attractive sur la base du billet unitaire à 2€
- augmentation de la fréquentation commerciale (+ 8,5% de 2010 à 2011)
- maintien de la gratuité pour les scolaires du département (plus de 1000 € d'économies par élèves)</t>
    </r>
  </si>
  <si>
    <t>PERTINENCE DE L'INDICATEUR AU REGARD DU DEVELOPPEMENT DURABLE</t>
  </si>
  <si>
    <r>
      <rPr>
        <b/>
        <sz val="10"/>
        <color theme="1"/>
        <rFont val="Calibri"/>
        <family val="2"/>
        <scheme val="minor"/>
      </rPr>
      <t>Nombre de lieux l'accueil et d'information ayant fait l'objet d'un diagnostic technique accessibilité</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66 collèges et 9 bâtiments départementaux 
</t>
    </r>
    <r>
      <rPr>
        <u/>
        <sz val="10"/>
        <color theme="1"/>
        <rFont val="Calibri"/>
        <family val="2"/>
        <scheme val="minor"/>
      </rPr>
      <t xml:space="preserve">2011 </t>
    </r>
    <r>
      <rPr>
        <u/>
        <sz val="10"/>
        <rFont val="Calibri"/>
        <family val="2"/>
        <scheme val="minor"/>
      </rPr>
      <t xml:space="preserve">: </t>
    </r>
    <r>
      <rPr>
        <sz val="10"/>
        <rFont val="Calibri"/>
        <family val="2"/>
        <scheme val="minor"/>
      </rPr>
      <t xml:space="preserve">66 collèges et  26 bâtiments départementaux </t>
    </r>
    <r>
      <rPr>
        <sz val="10"/>
        <color theme="1"/>
        <rFont val="Calibri"/>
        <family val="2"/>
        <scheme val="minor"/>
      </rPr>
      <t xml:space="preserve">
</t>
    </r>
    <r>
      <rPr>
        <b/>
        <sz val="10"/>
        <color theme="1"/>
        <rFont val="Calibri"/>
        <family val="2"/>
        <scheme val="minor"/>
      </rPr>
      <t>Nombre d'élèves pouvant être accueillis en SEM</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18
</t>
    </r>
    <r>
      <rPr>
        <u/>
        <sz val="10"/>
        <color theme="1"/>
        <rFont val="Calibri"/>
        <family val="2"/>
        <scheme val="minor"/>
      </rPr>
      <t>2011</t>
    </r>
    <r>
      <rPr>
        <u/>
        <sz val="10"/>
        <rFont val="Calibri"/>
        <family val="2"/>
        <scheme val="minor"/>
      </rPr>
      <t xml:space="preserve"> : </t>
    </r>
    <r>
      <rPr>
        <sz val="10"/>
        <rFont val="Calibri"/>
        <family val="2"/>
        <scheme val="minor"/>
      </rPr>
      <t>24</t>
    </r>
    <r>
      <rPr>
        <sz val="10"/>
        <color theme="1"/>
        <rFont val="Calibri"/>
        <family val="2"/>
        <scheme val="minor"/>
      </rPr>
      <t xml:space="preserve">
</t>
    </r>
    <r>
      <rPr>
        <u/>
        <sz val="10"/>
        <color theme="1"/>
        <rFont val="Calibri"/>
        <family val="2"/>
        <scheme val="minor"/>
      </rPr>
      <t xml:space="preserve">Objectif 2013-2014 : </t>
    </r>
    <r>
      <rPr>
        <sz val="10"/>
        <color theme="1"/>
        <rFont val="Calibri"/>
        <family val="2"/>
        <scheme val="minor"/>
      </rPr>
      <t xml:space="preserve">36 </t>
    </r>
  </si>
  <si>
    <t>Le Conseil général de l’Oise va au-delà des exigences règlementaires, dans la mission d’audit. En effet il réalise actuellement les diagnostics accessibilité des bâtiments les plus petits qui ne sont pas soumis à obligation réglementaire d'audit accessibilité.</t>
  </si>
  <si>
    <r>
      <rPr>
        <b/>
        <sz val="10"/>
        <rFont val="Calibri"/>
        <family val="2"/>
        <scheme val="minor"/>
      </rPr>
      <t xml:space="preserve">Pourcentage du linéaire de la Trans’Oise mis en service
</t>
    </r>
    <r>
      <rPr>
        <sz val="10"/>
        <rFont val="Calibri"/>
        <family val="2"/>
        <scheme val="minor"/>
      </rPr>
      <t>A fin 2011 : 17 % (41,2 Km)</t>
    </r>
    <r>
      <rPr>
        <b/>
        <sz val="10"/>
        <rFont val="Calibri"/>
        <family val="2"/>
        <scheme val="minor"/>
      </rPr>
      <t xml:space="preserve">
Linéaire de voies vertes réalisées sur des emprises de délaissés ferroviaires
</t>
    </r>
    <r>
      <rPr>
        <u/>
        <sz val="10"/>
        <rFont val="Calibri"/>
        <family val="2"/>
        <scheme val="minor"/>
      </rPr>
      <t xml:space="preserve">2011 : </t>
    </r>
    <r>
      <rPr>
        <sz val="10"/>
        <rFont val="Calibri"/>
        <family val="2"/>
        <scheme val="minor"/>
      </rPr>
      <t>34 Km  dont 30 en cours d'étude (Beauvais / Gournay et Bresles / Laneuville en Hez)</t>
    </r>
    <r>
      <rPr>
        <b/>
        <sz val="10"/>
        <rFont val="Calibri"/>
        <family val="2"/>
        <scheme val="minor"/>
      </rPr>
      <t xml:space="preserve">
Pourcentage de linéaire  accessible aux PMR
</t>
    </r>
    <r>
      <rPr>
        <u/>
        <sz val="10"/>
        <rFont val="Calibri"/>
        <family val="2"/>
        <scheme val="minor"/>
      </rPr>
      <t xml:space="preserve">2009 : </t>
    </r>
    <r>
      <rPr>
        <sz val="10"/>
        <rFont val="Calibri"/>
        <family val="2"/>
        <scheme val="minor"/>
      </rPr>
      <t xml:space="preserve">4 %
</t>
    </r>
    <r>
      <rPr>
        <u/>
        <sz val="10"/>
        <rFont val="Calibri"/>
        <family val="2"/>
        <scheme val="minor"/>
      </rPr>
      <t xml:space="preserve">2011 : </t>
    </r>
    <r>
      <rPr>
        <sz val="10"/>
        <rFont val="Calibri"/>
        <family val="2"/>
        <scheme val="minor"/>
      </rPr>
      <t xml:space="preserve">80% 
</t>
    </r>
    <r>
      <rPr>
        <b/>
        <sz val="10"/>
        <rFont val="Calibri"/>
        <family val="2"/>
        <scheme val="minor"/>
      </rPr>
      <t xml:space="preserve">Nombre de Km TRANS'OISE en service-ratio €/Km </t>
    </r>
    <r>
      <rPr>
        <sz val="10"/>
        <rFont val="Calibri"/>
        <family val="2"/>
        <scheme val="minor"/>
      </rPr>
      <t xml:space="preserve">
</t>
    </r>
    <r>
      <rPr>
        <u/>
        <sz val="10"/>
        <rFont val="Calibri"/>
        <family val="2"/>
        <scheme val="minor"/>
      </rPr>
      <t>2011 :</t>
    </r>
    <r>
      <rPr>
        <sz val="10"/>
        <rFont val="Calibri"/>
        <family val="2"/>
        <scheme val="minor"/>
      </rPr>
      <t xml:space="preserve"> 130 000 €/Km
</t>
    </r>
    <r>
      <rPr>
        <b/>
        <sz val="10"/>
        <rFont val="Calibri"/>
        <family val="2"/>
        <scheme val="minor"/>
      </rPr>
      <t xml:space="preserve">
Fréquentation moyenne de la TRANS'OISE- ratio passage/j</t>
    </r>
    <r>
      <rPr>
        <sz val="10"/>
        <rFont val="Calibri"/>
        <family val="2"/>
        <scheme val="minor"/>
      </rPr>
      <t xml:space="preserve">
</t>
    </r>
    <r>
      <rPr>
        <u/>
        <sz val="10"/>
        <rFont val="Calibri"/>
        <family val="2"/>
        <scheme val="minor"/>
      </rPr>
      <t>2011 :</t>
    </r>
    <r>
      <rPr>
        <sz val="10"/>
        <rFont val="Calibri"/>
        <family val="2"/>
        <scheme val="minor"/>
      </rPr>
      <t xml:space="preserve"> 111 utilisateurs/j</t>
    </r>
    <r>
      <rPr>
        <b/>
        <sz val="10"/>
        <rFont val="Calibri"/>
        <family val="2"/>
        <scheme val="minor"/>
      </rPr>
      <t xml:space="preserve">
Linéaire de voies aménagées sous maîtrise d’ouvrage intercommunale co-financées par le Département suite à l'adoption du Schéma départemental des circulations douces (SDCD)
</t>
    </r>
    <r>
      <rPr>
        <u/>
        <sz val="10"/>
        <rFont val="Calibri"/>
        <family val="2"/>
        <scheme val="minor"/>
      </rPr>
      <t>2011 :</t>
    </r>
    <r>
      <rPr>
        <sz val="10"/>
        <rFont val="Calibri"/>
        <family val="2"/>
        <scheme val="minor"/>
      </rPr>
      <t xml:space="preserve"> 10 Km financés au titre du Schéma
Aide à l’acquisition de délaissés ferroviaires : 0,54 M€
3 dossiers en instance de voies vertes (priorité 1) pour 3,2 M € (30 Km) 
2 autres circulations douces P1 utilitaire (chapitre 204) pour 0,6 M€ (17 Km)</t>
    </r>
    <r>
      <rPr>
        <b/>
        <sz val="10"/>
        <rFont val="Calibri"/>
        <family val="2"/>
        <scheme val="minor"/>
      </rPr>
      <t xml:space="preserve">
</t>
    </r>
  </si>
  <si>
    <r>
      <rPr>
        <u/>
        <sz val="10"/>
        <color theme="1"/>
        <rFont val="Calibri"/>
        <family val="2"/>
        <scheme val="minor"/>
      </rPr>
      <t xml:space="preserve">Budget : 
</t>
    </r>
    <r>
      <rPr>
        <sz val="10"/>
        <color theme="1"/>
        <rFont val="Calibri"/>
        <family val="2"/>
        <scheme val="minor"/>
      </rPr>
      <t>investissement  : Trans'Oise:  2,6 M€ + Voies Vertes + PDIPR: 0,5M€
Fonctionnement : PDIPR 16 000 €</t>
    </r>
    <r>
      <rPr>
        <u/>
        <sz val="10"/>
        <color theme="1"/>
        <rFont val="Calibri"/>
        <family val="2"/>
        <scheme val="minor"/>
      </rPr>
      <t xml:space="preserve">
Indicateurs : </t>
    </r>
    <r>
      <rPr>
        <sz val="10"/>
        <color theme="1"/>
        <rFont val="Calibri"/>
        <family val="2"/>
        <scheme val="minor"/>
      </rPr>
      <t xml:space="preserve">ajouter d'autres indicateurs comme le cout/Km et le nombre moyen d’utilisateurs/jour sur la Trans'Oise
</t>
    </r>
    <r>
      <rPr>
        <b/>
        <sz val="10"/>
        <color theme="1"/>
        <rFont val="Calibri"/>
        <family val="2"/>
        <scheme val="minor"/>
      </rPr>
      <t xml:space="preserve">Nombre de Km TRANS'OISE en service-ratio €/Km </t>
    </r>
    <r>
      <rPr>
        <sz val="10"/>
        <color theme="1"/>
        <rFont val="Calibri"/>
        <family val="2"/>
        <scheme val="minor"/>
      </rPr>
      <t xml:space="preserve">
2011 : 130 000 €/Km
</t>
    </r>
    <r>
      <rPr>
        <b/>
        <sz val="10"/>
        <color theme="1"/>
        <rFont val="Calibri"/>
        <family val="2"/>
        <scheme val="minor"/>
      </rPr>
      <t>Fréquentation moyenne de la TRANS'OISE- ratio passage/j</t>
    </r>
    <r>
      <rPr>
        <sz val="10"/>
        <color theme="1"/>
        <rFont val="Calibri"/>
        <family val="2"/>
        <scheme val="minor"/>
      </rPr>
      <t xml:space="preserve">
2011 : 111 utilisateurs/j</t>
    </r>
  </si>
  <si>
    <t>PAZDIOR Jean-Charles
BANTIGNIES Antoine</t>
  </si>
  <si>
    <r>
      <rPr>
        <b/>
        <sz val="10"/>
        <color theme="1"/>
        <rFont val="Calibri"/>
        <family val="2"/>
        <scheme val="minor"/>
      </rPr>
      <t>DECENTRALISATION DES SERVICES DU CONSEIL GENERAL</t>
    </r>
    <r>
      <rPr>
        <sz val="10"/>
        <color theme="1"/>
        <rFont val="Calibri"/>
        <family val="2"/>
        <scheme val="minor"/>
      </rPr>
      <t xml:space="preserve">
</t>
    </r>
    <r>
      <rPr>
        <u/>
        <sz val="10"/>
        <rFont val="Calibri"/>
        <family val="2"/>
        <scheme val="minor"/>
      </rPr>
      <t xml:space="preserve">- Maison du Conseil général (MCG) : </t>
    </r>
    <r>
      <rPr>
        <sz val="10"/>
        <rFont val="Calibri"/>
        <family val="2"/>
        <scheme val="minor"/>
      </rPr>
      <t>La fréquentation des MCG  s'oriente à la fois vers une diversification et une fidélisation du public. Le secteur jeunesse a pris une place importante au travers des actions Ordi60, bourses scolaires et aides aux permis tout en impulsant un accès aux autres thématiques.
Par leur implantation au sein des territoires, les MCG affirment la présence d'un service public de proximité, gratuit, accessible au plus grand nombre (individus, associations, collectivités) qui apporte d'une part des réponses adaptées dans des délais très courts et sans rendez-vous et d'autre part, qui répond aux problèmes de mobilité et d'accompagnement du public en difficultés. Ce sont des lieux qui permettent de rompre l'isolement, de tisser le lien social et d'améliorer le quotidien des Isariens.
L'espace informatique avec accès Internet ainsi que les sessions informatiques sont des services qui contribuent à la réduction de la fracture numérique.
Les démarches administratives, notamment les recherches d'emplois, sont facilitées par les outils mis à disposition.
Une mutualisation des services, au travers de permanences des partenaires et des services internes au CG  permet au public d'obtenir des informations et des réponses aux préoccupations lieés au logement, à l'économie d'énergie, à la mobilité, aux services juridiques, aux droits à la retraite, au handicap et aux personnes âgées.
D'autre part, une implication de plus en plus forte des MCG en tant que relais de l'évènementiel du Conseil général favorise la découverte et la valorisation du patrimoine local, l'accès pour les plus défavorisés (transculture). Elles sont aussi des lieux d'expositions et d'échanges autour de thèmes valorisant les actions du CG (circulations douces, valorisation des déchets, énergies renouvelables, ...).</t>
    </r>
    <r>
      <rPr>
        <sz val="10"/>
        <color rgb="FFFF0000"/>
        <rFont val="Calibri"/>
        <family val="2"/>
        <scheme val="minor"/>
      </rPr>
      <t xml:space="preserve">
</t>
    </r>
    <r>
      <rPr>
        <u/>
        <sz val="10"/>
        <rFont val="Calibri"/>
        <family val="2"/>
        <scheme val="minor"/>
      </rPr>
      <t xml:space="preserve">- Relais autonomie des personnes (RAP) </t>
    </r>
    <r>
      <rPr>
        <sz val="10"/>
        <rFont val="Calibri"/>
        <family val="2"/>
        <scheme val="minor"/>
      </rPr>
      <t xml:space="preserve">: mise en place des RAP de 2007 à 2010 pour rapprocher l’accueil, l’information et l’évaluation des besoins individuels des bénéficiaires. </t>
    </r>
    <r>
      <rPr>
        <u/>
        <sz val="10"/>
        <color rgb="FFFF0000"/>
        <rFont val="Calibri"/>
        <family val="2"/>
        <scheme val="minor"/>
      </rPr>
      <t xml:space="preserve">
</t>
    </r>
    <r>
      <rPr>
        <u/>
        <sz val="10"/>
        <rFont val="Calibri"/>
        <family val="2"/>
        <scheme val="minor"/>
      </rPr>
      <t>- Maisons de la solidarité et de la famille (MSF)</t>
    </r>
    <r>
      <rPr>
        <sz val="10"/>
        <rFont val="Calibri"/>
        <family val="2"/>
        <scheme val="minor"/>
      </rPr>
      <t xml:space="preserve"> : mise à jour de la signalétique, réalisée en 2010, pour permettre aux usagers de mieux identifier les lieux d'accueil des usagers. et mise en place, courant 2011, à titre expérimental, d'une base de données départementale (outil commun partagé par toutes les MSF) permettant de collecter des données relatives à l'activité des MSF et à la nature des interventions dispensées auprès des usagers. </t>
    </r>
    <r>
      <rPr>
        <sz val="10"/>
        <color theme="1"/>
        <rFont val="Calibri"/>
        <family val="2"/>
        <scheme val="minor"/>
      </rPr>
      <t xml:space="preserve">
</t>
    </r>
    <r>
      <rPr>
        <b/>
        <sz val="10"/>
        <rFont val="Calibri"/>
        <family val="2"/>
        <scheme val="minor"/>
      </rPr>
      <t>SOUTIEN AUX CREATIONS OU REPRISES DE LOCAUX EN MILIEU RURAL</t>
    </r>
    <r>
      <rPr>
        <b/>
        <sz val="10"/>
        <color rgb="FFFF0000"/>
        <rFont val="Calibri"/>
        <family val="2"/>
        <scheme val="minor"/>
      </rPr>
      <t xml:space="preserve">
</t>
    </r>
    <r>
      <rPr>
        <sz val="10"/>
        <rFont val="Calibri"/>
        <family val="2"/>
        <scheme val="minor"/>
      </rPr>
      <t>Afin de maintenir ou d’encourager l’implantation de services publics ou d’activités commerciales ou artisanales en milieu rural, le Conseil général subventionne les travaux de construction ou de réhabilitation de bâtiments. Depuis 2004, plus d’1M euros de subventions ont été versées, pour des projets de création de commerces, d’auberges, de magasins multiservices, de boulangeries communales ou encore d’épiceries sociales.</t>
    </r>
  </si>
  <si>
    <r>
      <rPr>
        <b/>
        <u/>
        <sz val="10"/>
        <color theme="1"/>
        <rFont val="Calibri"/>
        <family val="2"/>
        <scheme val="minor"/>
      </rPr>
      <t>MSF :</t>
    </r>
    <r>
      <rPr>
        <sz val="10"/>
        <color theme="1"/>
        <rFont val="Calibri"/>
        <family val="2"/>
        <scheme val="minor"/>
      </rPr>
      <t xml:space="preserve"> Pôle Solidarité, les MSF sont gérées par la Direction de l’Action Sociale et de l’Insertion
</t>
    </r>
    <r>
      <rPr>
        <b/>
        <u/>
        <sz val="10"/>
        <color theme="1"/>
        <rFont val="Calibri"/>
        <family val="2"/>
        <scheme val="minor"/>
      </rPr>
      <t xml:space="preserve">Indicateurs :
</t>
    </r>
    <r>
      <rPr>
        <sz val="10"/>
        <color theme="1"/>
        <rFont val="Calibri"/>
        <family val="2"/>
        <scheme val="minor"/>
      </rPr>
      <t>- réflexion à mener pour un indicateur commun aux 3 services de proximité sur la fréquentation (MSF, MCG, RAP) ; que veut-on mesurer : le nombre de sollicitation (dossiers, appels tél, personnes physiques) ?
- RAP : indicateurs à ajouter pour mettre en avant le rôle du RAP en tant que service de proximité (nombre d'évaluations à et hors domicile)</t>
    </r>
  </si>
  <si>
    <r>
      <rPr>
        <b/>
        <sz val="10"/>
        <color theme="1"/>
        <rFont val="Calibri"/>
        <family val="2"/>
        <scheme val="minor"/>
      </rPr>
      <t xml:space="preserve">TERRITORIALISATION </t>
    </r>
    <r>
      <rPr>
        <sz val="10"/>
        <color theme="1"/>
        <rFont val="Calibri"/>
        <family val="2"/>
        <scheme val="minor"/>
      </rPr>
      <t xml:space="preserve">
La démarche initialement lancée au Pôle Solidarité, en 2009, s’est consolidée avec la configuration des 5 territoires (Beauvaisis-Oise Picarde / Bray-Vexin-Sablons-Thelle/ Creil-Clermont / Noyon-Compiègne / Valois-Halatte). Depuis mi-2010, toutes les équipes de chaque mission sont en place.
</t>
    </r>
    <r>
      <rPr>
        <b/>
        <sz val="10"/>
        <color theme="1"/>
        <rFont val="Calibri"/>
        <family val="2"/>
        <scheme val="minor"/>
      </rPr>
      <t>DIAGNOSTICS TERRITORIAUX</t>
    </r>
    <r>
      <rPr>
        <sz val="10"/>
        <color theme="1"/>
        <rFont val="Calibri"/>
        <family val="2"/>
        <scheme val="minor"/>
      </rPr>
      <t xml:space="preserve">
Une démarche de diagnostic de territoire a été initiée début 2012 afin de constituer un appui pour l'élaboration des stratégies territoriales avec proposition de hiérarchisation des enjeux départementaux. Ce premier diagnostic sera livré à l'occasion du débat d'orientations budgétaires, à l'automne 2012.</t>
    </r>
  </si>
  <si>
    <r>
      <rPr>
        <b/>
        <sz val="10"/>
        <color theme="1"/>
        <rFont val="Calibri"/>
        <family val="2"/>
        <scheme val="minor"/>
      </rPr>
      <t xml:space="preserve">Nombre de directions du Conseil Général associées aux diagnostics territoriaux
</t>
    </r>
    <r>
      <rPr>
        <sz val="10"/>
        <color theme="1"/>
        <rFont val="Calibri"/>
        <family val="2"/>
        <scheme val="minor"/>
      </rPr>
      <t xml:space="preserve">l'ensemble des pôles et des directions du Conseil général a été associé à cette démarche
</t>
    </r>
    <r>
      <rPr>
        <b/>
        <sz val="10"/>
        <color theme="1"/>
        <rFont val="Calibri"/>
        <family val="2"/>
        <scheme val="minor"/>
      </rPr>
      <t xml:space="preserve">Nombre de partenaires associés aux diagnostics territoriaux
</t>
    </r>
    <r>
      <rPr>
        <sz val="10"/>
        <color theme="1"/>
        <rFont val="Calibri"/>
        <family val="2"/>
        <scheme val="minor"/>
      </rPr>
      <t xml:space="preserve">les partenaires seront associés dès la fin de l'année 2012
</t>
    </r>
    <r>
      <rPr>
        <b/>
        <sz val="10"/>
        <color theme="1"/>
        <rFont val="Calibri"/>
        <family val="2"/>
        <scheme val="minor"/>
      </rPr>
      <t xml:space="preserve">Nombre de diagnostics territoriaux réalisés
</t>
    </r>
    <r>
      <rPr>
        <sz val="10"/>
        <color theme="1"/>
        <rFont val="Calibri"/>
        <family val="2"/>
        <scheme val="minor"/>
      </rPr>
      <t>le premier document sera rendu pour la fin 2012</t>
    </r>
    <r>
      <rPr>
        <b/>
        <sz val="10"/>
        <color theme="1"/>
        <rFont val="Calibri"/>
        <family val="2"/>
        <scheme val="minor"/>
      </rPr>
      <t xml:space="preserve">
Nombre d’actions collectives développées avec les habitants dans le cadre du développement social local
</t>
    </r>
    <r>
      <rPr>
        <u/>
        <sz val="10"/>
        <color theme="1"/>
        <rFont val="Calibri"/>
        <family val="2"/>
        <scheme val="minor"/>
      </rPr>
      <t xml:space="preserve">2010 </t>
    </r>
    <r>
      <rPr>
        <sz val="10"/>
        <color theme="1"/>
        <rFont val="Calibri"/>
        <family val="2"/>
        <scheme val="minor"/>
      </rPr>
      <t>: 23</t>
    </r>
    <r>
      <rPr>
        <u/>
        <sz val="10"/>
        <color theme="1"/>
        <rFont val="Calibri"/>
        <family val="2"/>
        <scheme val="minor"/>
      </rPr>
      <t xml:space="preserve">
2011 </t>
    </r>
    <r>
      <rPr>
        <sz val="10"/>
        <color theme="1"/>
        <rFont val="Calibri"/>
        <family val="2"/>
        <scheme val="minor"/>
      </rPr>
      <t xml:space="preserve"> : 21</t>
    </r>
    <r>
      <rPr>
        <b/>
        <sz val="10"/>
        <color theme="1"/>
        <rFont val="Calibri"/>
        <family val="2"/>
        <scheme val="minor"/>
      </rPr>
      <t xml:space="preserve">
Nombre de participants dans le cadre du développement social local
</t>
    </r>
    <r>
      <rPr>
        <u/>
        <sz val="10"/>
        <color theme="1"/>
        <rFont val="Calibri"/>
        <family val="2"/>
        <scheme val="minor"/>
      </rPr>
      <t xml:space="preserve">2010 </t>
    </r>
    <r>
      <rPr>
        <sz val="10"/>
        <color theme="1"/>
        <rFont val="Calibri"/>
        <family val="2"/>
        <scheme val="minor"/>
      </rPr>
      <t>: NR</t>
    </r>
    <r>
      <rPr>
        <u/>
        <sz val="10"/>
        <color theme="1"/>
        <rFont val="Calibri"/>
        <family val="2"/>
        <scheme val="minor"/>
      </rPr>
      <t xml:space="preserve">
2011  </t>
    </r>
    <r>
      <rPr>
        <sz val="10"/>
        <color theme="1"/>
        <rFont val="Calibri"/>
        <family val="2"/>
        <scheme val="minor"/>
      </rPr>
      <t>: NR</t>
    </r>
  </si>
  <si>
    <t>Projets sociaux de territoire lancés en décembre 2011 DONC à évoquer dans le bilan 2012 de l'Agenda 21</t>
  </si>
  <si>
    <t>VILLARS Aurore
FELIHO David</t>
  </si>
  <si>
    <r>
      <rPr>
        <b/>
        <sz val="10"/>
        <color theme="1"/>
        <rFont val="Calibri"/>
        <family val="2"/>
        <scheme val="minor"/>
      </rPr>
      <t xml:space="preserve">Nombre d’hébergements recensés (création – éventuelles fermetures)
</t>
    </r>
    <r>
      <rPr>
        <u/>
        <sz val="10"/>
        <color theme="1"/>
        <rFont val="Calibri"/>
        <family val="2"/>
        <scheme val="minor"/>
      </rPr>
      <t xml:space="preserve">2009 </t>
    </r>
    <r>
      <rPr>
        <sz val="10"/>
        <color theme="1"/>
        <rFont val="Calibri"/>
        <family val="2"/>
        <scheme val="minor"/>
      </rPr>
      <t xml:space="preserve">: 9 195 lits / 2 557 emplacements / 15 offres insolites
</t>
    </r>
    <r>
      <rPr>
        <u/>
        <sz val="10"/>
        <color theme="1"/>
        <rFont val="Calibri"/>
        <family val="2"/>
        <scheme val="minor"/>
      </rPr>
      <t xml:space="preserve">2010 : </t>
    </r>
    <r>
      <rPr>
        <sz val="10"/>
        <color theme="1"/>
        <rFont val="Calibri"/>
        <family val="2"/>
        <scheme val="minor"/>
      </rPr>
      <t xml:space="preserve">9376 lits / 2765 emplacements / 16 offres insolites
</t>
    </r>
    <r>
      <rPr>
        <u/>
        <sz val="10"/>
        <color theme="1"/>
        <rFont val="Calibri"/>
        <family val="2"/>
        <scheme val="minor"/>
      </rPr>
      <t xml:space="preserve">2011 </t>
    </r>
    <r>
      <rPr>
        <sz val="10"/>
        <color theme="1"/>
        <rFont val="Calibri"/>
        <family val="2"/>
        <scheme val="minor"/>
      </rPr>
      <t xml:space="preserve"> : 9 231 lits / 2 792 emplacements / 18 offres insolites
</t>
    </r>
    <r>
      <rPr>
        <b/>
        <sz val="10"/>
        <color theme="1"/>
        <rFont val="Calibri"/>
        <family val="2"/>
        <scheme val="minor"/>
      </rPr>
      <t xml:space="preserve">Nombre d’hébergements labellisés "Tourisme et Handicap"
</t>
    </r>
    <r>
      <rPr>
        <u/>
        <sz val="10"/>
        <color theme="1"/>
        <rFont val="Calibri"/>
        <family val="2"/>
        <scheme val="minor"/>
      </rPr>
      <t xml:space="preserve">2009 : </t>
    </r>
    <r>
      <rPr>
        <sz val="10"/>
        <color theme="1"/>
        <rFont val="Calibri"/>
        <family val="2"/>
        <scheme val="minor"/>
      </rPr>
      <t xml:space="preserve">35
</t>
    </r>
    <r>
      <rPr>
        <u/>
        <sz val="10"/>
        <color theme="1"/>
        <rFont val="Calibri"/>
        <family val="2"/>
        <scheme val="minor"/>
      </rPr>
      <t xml:space="preserve">2010 : </t>
    </r>
    <r>
      <rPr>
        <sz val="10"/>
        <color theme="1"/>
        <rFont val="Calibri"/>
        <family val="2"/>
        <scheme val="minor"/>
      </rPr>
      <t xml:space="preserve">32
</t>
    </r>
    <r>
      <rPr>
        <u/>
        <sz val="10"/>
        <color theme="1"/>
        <rFont val="Calibri"/>
        <family val="2"/>
        <scheme val="minor"/>
      </rPr>
      <t>2011 :</t>
    </r>
    <r>
      <rPr>
        <sz val="10"/>
        <color theme="1"/>
        <rFont val="Calibri"/>
        <family val="2"/>
        <scheme val="minor"/>
      </rPr>
      <t xml:space="preserve"> 42
</t>
    </r>
  </si>
  <si>
    <r>
      <rPr>
        <b/>
        <sz val="10"/>
        <color theme="1"/>
        <rFont val="Calibri"/>
        <family val="2"/>
        <scheme val="minor"/>
      </rPr>
      <t xml:space="preserve">PARTAGE D’UNE STRATEGIE DE DEVELOPPEMENT DES SERVICES D’ACCUEIL DU JEUNE ENFANT AVEC L’ENSEMBLE DES ACTEURS LOCAUX
</t>
    </r>
    <r>
      <rPr>
        <sz val="10"/>
        <color theme="1"/>
        <rFont val="Calibri"/>
        <family val="2"/>
        <scheme val="minor"/>
      </rPr>
      <t>- réalisation d’un diagnostic partagé fin 2009 avec la CAF, la MSA et les acteurs locaux afin d'évaluer les besoins et de fédérer les acteurs pour un développement de l’accueil qualitatif du jeune enfant</t>
    </r>
    <r>
      <rPr>
        <b/>
        <sz val="10"/>
        <color theme="1"/>
        <rFont val="Calibri"/>
        <family val="2"/>
        <scheme val="minor"/>
      </rPr>
      <t xml:space="preserve">
MISE EN PLACE DE DISPOSITIFS DE FORMATION DES ASSISTANT(E)S MATERNEL(LE)S
</t>
    </r>
    <r>
      <rPr>
        <sz val="10"/>
        <color theme="1"/>
        <rFont val="Calibri"/>
        <family val="2"/>
        <scheme val="minor"/>
      </rPr>
      <t>- pour les assistantes maternelles ayant reçu l'agrément, formation obligatoire de 120h et Prévention et Secours Civiques de premier niveau.</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SUIVI ANNUEL DES STRUCTURES PETITE ENFANCE ET DES ASSISTANT(E)S MATERNEL(LE)S </t>
    </r>
    <r>
      <rPr>
        <sz val="10"/>
        <color theme="1"/>
        <rFont val="Calibri"/>
        <family val="2"/>
        <scheme val="minor"/>
      </rPr>
      <t xml:space="preserve">
- le suivi des structures de la petite enfance et des assistantes maternelles est obligatoire ; le Département a décidé dès 2011 de réaliser un suivi annuel et territorialisé par service de protection maternel et infantil (PMI). Ce suivi annualisé a permis de définir une méthodologie commune et d'identifier les personnes ressources.</t>
    </r>
  </si>
  <si>
    <r>
      <rPr>
        <b/>
        <sz val="10"/>
        <color theme="1"/>
        <rFont val="Calibri"/>
        <family val="2"/>
        <scheme val="minor"/>
      </rPr>
      <t>Nombre d’assistante maternelle agrées</t>
    </r>
    <r>
      <rPr>
        <sz val="10"/>
        <color theme="1"/>
        <rFont val="Calibri"/>
        <family val="2"/>
        <scheme val="minor"/>
      </rPr>
      <t xml:space="preserve">
</t>
    </r>
    <r>
      <rPr>
        <u/>
        <sz val="10"/>
        <rFont val="Calibri"/>
        <family val="2"/>
        <scheme val="minor"/>
      </rPr>
      <t xml:space="preserve">2010 : </t>
    </r>
    <r>
      <rPr>
        <sz val="10"/>
        <rFont val="Calibri"/>
        <family val="2"/>
        <scheme val="minor"/>
      </rPr>
      <t xml:space="preserve">6 932 assistants maternelles agrées pour 20 185 places
</t>
    </r>
    <r>
      <rPr>
        <u/>
        <sz val="10"/>
        <rFont val="Calibri"/>
        <family val="2"/>
        <scheme val="minor"/>
      </rPr>
      <t>2011 :</t>
    </r>
    <r>
      <rPr>
        <sz val="10"/>
        <rFont val="Calibri"/>
        <family val="2"/>
        <scheme val="minor"/>
      </rPr>
      <t xml:space="preserve"> 7 076 pour 21 197 places</t>
    </r>
    <r>
      <rPr>
        <sz val="10"/>
        <color theme="1"/>
        <rFont val="Calibri"/>
        <family val="2"/>
        <scheme val="minor"/>
      </rPr>
      <t xml:space="preserve">
</t>
    </r>
    <r>
      <rPr>
        <b/>
        <sz val="10"/>
        <color theme="1"/>
        <rFont val="Calibri"/>
        <family val="2"/>
        <scheme val="minor"/>
      </rPr>
      <t>Nombre de structures d'accueil du jeune enfant</t>
    </r>
    <r>
      <rPr>
        <sz val="10"/>
        <color theme="1"/>
        <rFont val="Calibri"/>
        <family val="2"/>
        <scheme val="minor"/>
      </rPr>
      <t xml:space="preserve">
</t>
    </r>
    <r>
      <rPr>
        <u/>
        <sz val="10"/>
        <rFont val="Calibri"/>
        <family val="2"/>
        <scheme val="minor"/>
      </rPr>
      <t>2010 :</t>
    </r>
    <r>
      <rPr>
        <sz val="10"/>
        <rFont val="Calibri"/>
        <family val="2"/>
        <scheme val="minor"/>
      </rPr>
      <t xml:space="preserve"> 88</t>
    </r>
    <r>
      <rPr>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101
</t>
    </r>
    <r>
      <rPr>
        <b/>
        <sz val="10"/>
        <color theme="1"/>
        <rFont val="Calibri"/>
        <family val="2"/>
        <scheme val="minor"/>
      </rPr>
      <t xml:space="preserve">
Pourcentage de structures d'accueil visitées dans l'année : </t>
    </r>
    <r>
      <rPr>
        <sz val="10"/>
        <color theme="1"/>
        <rFont val="Calibri"/>
        <family val="2"/>
        <scheme val="minor"/>
      </rPr>
      <t xml:space="preserve">
</t>
    </r>
    <r>
      <rPr>
        <u/>
        <sz val="10"/>
        <rFont val="Calibri"/>
        <family val="2"/>
        <scheme val="minor"/>
      </rPr>
      <t xml:space="preserve">2010 : </t>
    </r>
    <r>
      <rPr>
        <sz val="10"/>
        <rFont val="Calibri"/>
        <family val="2"/>
        <scheme val="minor"/>
      </rPr>
      <t>65 %</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 xml:space="preserve">93 %
</t>
    </r>
    <r>
      <rPr>
        <b/>
        <sz val="10"/>
        <color theme="1"/>
        <rFont val="Calibri"/>
        <family val="2"/>
        <scheme val="minor"/>
      </rPr>
      <t xml:space="preserve">
Pourcentage d'assistantes maternelles agréées rencontrées au moins une fois dans l'année : </t>
    </r>
    <r>
      <rPr>
        <sz val="10"/>
        <color theme="1"/>
        <rFont val="Calibri"/>
        <family val="2"/>
        <scheme val="minor"/>
      </rPr>
      <t xml:space="preserve">
</t>
    </r>
    <r>
      <rPr>
        <u/>
        <sz val="10"/>
        <rFont val="Calibri"/>
        <family val="2"/>
        <scheme val="minor"/>
      </rPr>
      <t>2010 :</t>
    </r>
    <r>
      <rPr>
        <sz val="10"/>
        <rFont val="Calibri"/>
        <family val="2"/>
        <scheme val="minor"/>
      </rPr>
      <t xml:space="preserve">  69 %</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 xml:space="preserve">84 % </t>
    </r>
  </si>
  <si>
    <r>
      <rPr>
        <b/>
        <u/>
        <sz val="10"/>
        <color theme="1"/>
        <rFont val="Calibri"/>
        <family val="2"/>
        <scheme val="minor"/>
      </rPr>
      <t>Travail à effectuer sur les indicateurs :</t>
    </r>
    <r>
      <rPr>
        <sz val="10"/>
        <color theme="1"/>
        <rFont val="Calibri"/>
        <family val="2"/>
        <scheme val="minor"/>
      </rPr>
      <t xml:space="preserve">
Suivi des actions partenariales : NON RENSEIGNABLE
Accès sur tout le territoire isarien à un mode d’accueil équitable : PERIMETRE INDEFINI ET PAS D'INDICATEUR
Nombre de consultation de la plateforme de formation des assistantes maternelles</t>
    </r>
    <r>
      <rPr>
        <b/>
        <sz val="10"/>
        <color theme="1"/>
        <rFont val="Calibri"/>
        <family val="2"/>
        <scheme val="minor"/>
      </rPr>
      <t xml:space="preserve">
</t>
    </r>
    <r>
      <rPr>
        <b/>
        <u/>
        <sz val="10"/>
        <color theme="1"/>
        <rFont val="Calibri"/>
        <family val="2"/>
        <scheme val="minor"/>
      </rPr>
      <t>Budget 2011 (inclus dans le budget PMI)</t>
    </r>
    <r>
      <rPr>
        <b/>
        <sz val="10"/>
        <color theme="1"/>
        <rFont val="Calibri"/>
        <family val="2"/>
        <scheme val="minor"/>
      </rPr>
      <t xml:space="preserve">
</t>
    </r>
    <r>
      <rPr>
        <u/>
        <sz val="10"/>
        <color theme="1"/>
        <rFont val="Calibri"/>
        <family val="2"/>
        <scheme val="minor"/>
      </rPr>
      <t xml:space="preserve">Investissement : </t>
    </r>
    <r>
      <rPr>
        <sz val="10"/>
        <color theme="1"/>
        <rFont val="Calibri"/>
        <family val="2"/>
        <scheme val="minor"/>
      </rPr>
      <t xml:space="preserve">subvention structures d'accueil : 85 024 euros
</t>
    </r>
    <r>
      <rPr>
        <u/>
        <sz val="10"/>
        <color theme="1"/>
        <rFont val="Calibri"/>
        <family val="2"/>
        <scheme val="minor"/>
      </rPr>
      <t xml:space="preserve">Fonctionnement : </t>
    </r>
    <r>
      <rPr>
        <sz val="10"/>
        <color theme="1"/>
        <rFont val="Calibri"/>
        <family val="2"/>
        <scheme val="minor"/>
      </rPr>
      <t xml:space="preserve">coût formation AM : 656 505 euros + subvention structures d'accueil : 652 122 euros </t>
    </r>
  </si>
  <si>
    <t>BUDGET 2011 (en €)</t>
  </si>
  <si>
    <t>85 024 €
 (inclus dans le budget PMI)</t>
  </si>
  <si>
    <t>1 308 627 €
 (inclus dans le budget PMI)</t>
  </si>
  <si>
    <r>
      <rPr>
        <b/>
        <sz val="10"/>
        <color theme="1"/>
        <rFont val="Calibri"/>
        <family val="2"/>
        <scheme val="minor"/>
      </rPr>
      <t>SCHEMA DEPARTEMENTAL « ENFANCE-FAMILLE : PREVENTION ET PROTECTION</t>
    </r>
    <r>
      <rPr>
        <sz val="10"/>
        <color theme="1"/>
        <rFont val="Calibri"/>
        <family val="2"/>
        <scheme val="minor"/>
      </rPr>
      <t xml:space="preserve">
Adopté en 2007, ce schéma se décline en 20 actions opérationnelles autour de la prévention et de la protection de l'enfance.avec une déclinaison en 20 fiches actions concrètes. 
Validation en 2011 de la prorogation de ce schéma. A l'horizon 2014, l'objectif est de travailler sur un schéma unique regroupant la protection maternelle et infantile et la protection de l'enfance.
</t>
    </r>
    <r>
      <rPr>
        <b/>
        <u/>
        <sz val="10"/>
        <color theme="1"/>
        <rFont val="Calibri"/>
        <family val="2"/>
        <scheme val="minor"/>
      </rPr>
      <t xml:space="preserve">2009 </t>
    </r>
    <r>
      <rPr>
        <sz val="10"/>
        <color theme="1"/>
        <rFont val="Calibri"/>
        <family val="2"/>
        <scheme val="minor"/>
      </rPr>
      <t xml:space="preserve">: 
- ouverture d'une seconde unité médico-judiciaire sur Beauvais pour renforcer la prise en charge judiciaire, médicale et sociale des enfants ayant subi des maltraitances
- mise en place des équipe de responsables enfant-famille (REF) pour accompagner les enfants et leurs familles dans le cadre du placement
- mise en place de l'observatoire départemental de l'enfance en danger (ODPE) -  2009 - pour recueillir et suivre les données relatives à l'enfance en danger et suivre le schéma départemental
- mise en place de la cellule de recueil des informations préoccupantes (CRIP) - janvier 2009 - pour optimiser la prise en compte précoce de la protection des enfants en danger ou en risque de l'être
</t>
    </r>
    <r>
      <rPr>
        <b/>
        <u/>
        <sz val="10"/>
        <color theme="1"/>
        <rFont val="Calibri"/>
        <family val="2"/>
        <scheme val="minor"/>
      </rPr>
      <t xml:space="preserve">2010 </t>
    </r>
    <r>
      <rPr>
        <sz val="10"/>
        <color rgb="FFFF0000"/>
        <rFont val="Calibri"/>
        <family val="2"/>
        <scheme val="minor"/>
      </rPr>
      <t xml:space="preserve">: </t>
    </r>
    <r>
      <rPr>
        <sz val="10"/>
        <color theme="1"/>
        <rFont val="Calibri"/>
        <family val="2"/>
        <scheme val="minor"/>
      </rPr>
      <t xml:space="preserve">
- mise en place de l'accueil séquentiel des enfants confiés au service pour diversifier les modalités de prise en charge des enfants confiés
- mise en place des lieux de vie et d'accueil (LVA) sur le département (3 dans l'Oise)
- prise en charge spécifique des mineurs étrangers isolés - groupe de travail en septembre 2010
- prise en charge des jeunes majeurs en lien avec les Maisons d'enfants à carcatère socila (MECS) - groupe de travail en 2010
- amélioration et adaptation de l'accueil en uragence des enfants au sein du Centre départemental de l'enfance et de la famille (CDEF)
-rédéfinition du cadre des liens et des rencontres entre parents et enfants confiés à l'Aide Sociale à l'Enfance (AEF)
</t>
    </r>
    <r>
      <rPr>
        <b/>
        <u/>
        <sz val="10"/>
        <color theme="1"/>
        <rFont val="Calibri"/>
        <family val="2"/>
        <scheme val="minor"/>
      </rPr>
      <t xml:space="preserve">2011 </t>
    </r>
    <r>
      <rPr>
        <sz val="10"/>
        <color theme="1"/>
        <rFont val="Calibri"/>
        <family val="2"/>
        <scheme val="minor"/>
      </rPr>
      <t>: 
- Mise en oeuvre de l'Aide Educative à Domicile (AED) dans le cadre de la prévention</t>
    </r>
  </si>
  <si>
    <t>66378€ 
(inclus dans le budget ASE)</t>
  </si>
  <si>
    <r>
      <rPr>
        <b/>
        <sz val="10"/>
        <color theme="1"/>
        <rFont val="Calibri"/>
        <family val="2"/>
        <scheme val="minor"/>
      </rPr>
      <t xml:space="preserve">SCHEMA DEPARTEMENTAL DE PROTECTION MATERNELLE ET INFANTILE – PROTECTION DE LA SANTE (2010-2014) - adopté en juin 2010
</t>
    </r>
    <r>
      <rPr>
        <sz val="10"/>
        <color theme="1"/>
        <rFont val="Calibri"/>
        <family val="2"/>
        <scheme val="minor"/>
      </rPr>
      <t xml:space="preserve">Le Département a adopté en juin 2010 son schéma départemental de protection maternelle et infantile. Il a permis dans le cadre des orientations d’adapter l’organisation et de mettre en œuvre des procédures. A l’horizon 2014, sera proposé un schéma unique regroupant la protection maternelle et infantile et la protection de l’enfance. </t>
    </r>
    <r>
      <rPr>
        <b/>
        <sz val="10"/>
        <color theme="1"/>
        <rFont val="Calibri"/>
        <family val="2"/>
        <scheme val="minor"/>
      </rPr>
      <t xml:space="preserve">
</t>
    </r>
    <r>
      <rPr>
        <sz val="10"/>
        <rFont val="Calibri"/>
        <family val="2"/>
        <scheme val="minor"/>
      </rPr>
      <t xml:space="preserve">
</t>
    </r>
    <r>
      <rPr>
        <b/>
        <sz val="10"/>
        <rFont val="Calibri"/>
        <family val="2"/>
        <scheme val="minor"/>
      </rPr>
      <t>"Santé au collège"</t>
    </r>
    <r>
      <rPr>
        <b/>
        <u/>
        <sz val="10"/>
        <rFont val="Calibri"/>
        <family val="2"/>
        <scheme val="minor"/>
      </rPr>
      <t xml:space="preserve">
</t>
    </r>
    <r>
      <rPr>
        <u/>
        <sz val="10"/>
        <rFont val="Calibri"/>
        <family val="2"/>
        <scheme val="minor"/>
      </rPr>
      <t>Auprès des collégiens</t>
    </r>
    <r>
      <rPr>
        <sz val="10"/>
        <rFont val="Calibri"/>
        <family val="2"/>
        <scheme val="minor"/>
      </rPr>
      <t xml:space="preserve">
Le Département a lancé un appel à projet commun  "Santé au collège", co-piloté par la direction de l'éducation et de la jeunesse et la direction de l'enfance et de la famille. Cet appel à projet permet aux collèges sélectionnés de bénéficier d’un soutien financier du Département pour mettre en œuvre des actions éducatives autour de 2 volets que sont « l'éducation nutritionnelle et l'activité physique » et « l'éducation à la vie affective et sexuelle ». 
En 2011, 17 collèges de l'Oise participent à l'appel à projet, soit 2 396 collégiens concernés. Le budget s'élève à 24 281 euros en 2011.</t>
    </r>
  </si>
  <si>
    <r>
      <rPr>
        <b/>
        <u/>
        <sz val="10"/>
        <color theme="1"/>
        <rFont val="Calibri"/>
        <family val="2"/>
        <scheme val="minor"/>
      </rPr>
      <t xml:space="preserve">GERMERCN  : </t>
    </r>
    <r>
      <rPr>
        <sz val="10"/>
        <color theme="1"/>
        <rFont val="Calibri"/>
        <family val="2"/>
        <scheme val="minor"/>
      </rPr>
      <t>action en cours, concertation avec les partenaires externes, budget 0 euro</t>
    </r>
    <r>
      <rPr>
        <b/>
        <u/>
        <sz val="10"/>
        <color theme="1"/>
        <rFont val="Calibri"/>
        <family val="2"/>
        <scheme val="minor"/>
      </rPr>
      <t xml:space="preserve">
Indicateurs non renseignables :</t>
    </r>
    <r>
      <rPr>
        <sz val="10"/>
        <color theme="1"/>
        <rFont val="Calibri"/>
        <family val="2"/>
        <scheme val="minor"/>
      </rPr>
      <t xml:space="preserve"> nombre et nature des actions de promotion de la santé, nombre de maisons de santé pluridisciplinaire aidées pour leur installation (car plus financées)
</t>
    </r>
    <r>
      <rPr>
        <u/>
        <sz val="10"/>
        <color theme="1"/>
        <rFont val="Calibri"/>
        <family val="2"/>
        <scheme val="minor"/>
      </rPr>
      <t xml:space="preserve">Manque un indicateur sur la nutrition dans les collèges
</t>
    </r>
    <r>
      <rPr>
        <sz val="10"/>
        <color theme="1"/>
        <rFont val="Calibri"/>
        <family val="2"/>
        <scheme val="minor"/>
      </rPr>
      <t xml:space="preserve">
Intégrer l'action d'Aline CAHOT de soutien aux projets relatifs à l'alimentation. 
</t>
    </r>
    <r>
      <rPr>
        <b/>
        <u/>
        <sz val="10"/>
        <color theme="1"/>
        <rFont val="Calibri"/>
        <family val="2"/>
        <scheme val="minor"/>
      </rPr>
      <t>Maison Santé Pluridisciplinaire (Céline DAVID- DEF) :</t>
    </r>
    <r>
      <rPr>
        <sz val="10"/>
        <color theme="1"/>
        <rFont val="Calibri"/>
        <family val="2"/>
        <scheme val="minor"/>
      </rPr>
      <t xml:space="preserve"> outil rattaché à l'Etat par le biais de l'ARS / le Département participe au comité de pilotage et émet des avis sur les dossiers / objectif des maisons de la santé est de trouver des solutions à la problématique de la démographie médicale et à la santé de proximité.
En 2011, le partenariat a été difficile à mener et la participation du Département a donc été mise en stand-by.
Cette action n'est pas directement pilotée par le Département et il n'a donc pas toute la maîtrise à pouvoir améliorer le dispositif. Il ne semble pas pertinent de la conserver dans l'Agenda 21.
</t>
    </r>
    <r>
      <rPr>
        <b/>
        <sz val="10"/>
        <color theme="1"/>
        <rFont val="Calibri"/>
        <family val="2"/>
        <scheme val="minor"/>
      </rPr>
      <t xml:space="preserve">Action globale (action n°18 et action n°43) : </t>
    </r>
    <r>
      <rPr>
        <sz val="10"/>
        <color theme="1"/>
        <rFont val="Calibri"/>
        <family val="2"/>
        <scheme val="minor"/>
      </rPr>
      <t xml:space="preserve">« Pour une restauration scolaire durable »  avec 
- L’introduction de produits biologiques, locaux et de saisons (cf. action)
- La réduction des déchets dans les restaurants scolaires (à ce propos je ne vois aucune action où les missions de Christine LEGLOU pourraient actuellement s’inscrire). 
- La sécurité et l’équilibre alimentaire 
- Le bien-être à la cantine 
- L’apprentissage et l’intégration du personnel handicapé, 
- Le réseau d’échanges inter-professionnels
</t>
    </r>
    <r>
      <rPr>
        <b/>
        <sz val="10"/>
        <color theme="1"/>
        <rFont val="Calibri"/>
        <family val="2"/>
        <scheme val="minor"/>
      </rPr>
      <t>Action DEJ - Auprès des équipes de restauration dans les collèges</t>
    </r>
    <r>
      <rPr>
        <sz val="10"/>
        <color theme="1"/>
        <rFont val="Calibri"/>
        <family val="2"/>
        <scheme val="minor"/>
      </rPr>
      <t xml:space="preserve">
Pour accompagner les équipes de restauration dans les collèges, le Département mène des actions de sensibilisation à la règlementation nutritionnelles du « Plan National Nutrition Santé 2 », avec un respect des grammages et des fréquences recommandées d’apparition des aliments (GEMRCN). En 2011, 100% des restaurants scolaires proposent les 5 composantes : entrée, plat dessert, accompagnement, laitage et dessert.  L’objectif est d’atteindre 100% des restaurants scolaires proposant le double choix. 
En parallèle, les équipes de restauration qui le souhaitent sont accompagnées pour la promotion des fruits et légumes à volonté. En 2011, 6 collèges (soit 9% des collèges de l'Oise) proposent de tels buffets. 
Enfin, un accompagnement des équipes d’agents de restauration et une animation du réseau de chefs et seconds de cuisine sont mis en place pour une sensibilisation à l’équilibre alimentaire et la découverte des goûts (visites sur site, réunions, groupes de travail, formations, outil informatique). En 2011, 2 rencontres se sont tenues en février et août. </t>
    </r>
  </si>
  <si>
    <r>
      <rPr>
        <b/>
        <sz val="10"/>
        <color theme="1"/>
        <rFont val="Calibri"/>
        <family val="2"/>
        <scheme val="minor"/>
      </rPr>
      <t>Pourcentage des enfants de 4 ans ayant bénéficié d'un bilan ou dépistage en milieu scolaire</t>
    </r>
    <r>
      <rPr>
        <sz val="10"/>
        <color theme="1"/>
        <rFont val="Calibri"/>
        <family val="2"/>
        <scheme val="minor"/>
      </rPr>
      <t xml:space="preserve">
</t>
    </r>
    <r>
      <rPr>
        <u/>
        <sz val="10"/>
        <rFont val="Calibri"/>
        <family val="2"/>
        <scheme val="minor"/>
      </rPr>
      <t>2009-2010 :</t>
    </r>
    <r>
      <rPr>
        <sz val="10"/>
        <rFont val="Calibri"/>
        <family val="2"/>
        <scheme val="minor"/>
      </rPr>
      <t xml:space="preserve"> 84% (5 328 dépistages et 3 441 bilans médicaux effectués)</t>
    </r>
    <r>
      <rPr>
        <sz val="10"/>
        <color theme="1"/>
        <rFont val="Calibri"/>
        <family val="2"/>
        <scheme val="minor"/>
      </rPr>
      <t xml:space="preserve">
</t>
    </r>
    <r>
      <rPr>
        <u/>
        <sz val="10"/>
        <color theme="1"/>
        <rFont val="Calibri"/>
        <family val="2"/>
        <scheme val="minor"/>
      </rPr>
      <t xml:space="preserve">2010-2011 : </t>
    </r>
    <r>
      <rPr>
        <sz val="10"/>
        <color theme="1"/>
        <rFont val="Calibri"/>
        <family val="2"/>
        <scheme val="minor"/>
      </rPr>
      <t xml:space="preserve">81 %  (5 384 dépistages et 3 587 bilans médicaux effectués)
</t>
    </r>
    <r>
      <rPr>
        <b/>
        <sz val="10"/>
        <color theme="1"/>
        <rFont val="Calibri"/>
        <family val="2"/>
        <scheme val="minor"/>
      </rPr>
      <t>Nombre d'élèves et de personnes rencontrées dans les centres de planification et d’éducation familiale</t>
    </r>
    <r>
      <rPr>
        <sz val="10"/>
        <color theme="1"/>
        <rFont val="Calibri"/>
        <family val="2"/>
        <scheme val="minor"/>
      </rPr>
      <t xml:space="preserve">
</t>
    </r>
    <r>
      <rPr>
        <u/>
        <sz val="10"/>
        <rFont val="Calibri"/>
        <family val="2"/>
        <scheme val="minor"/>
      </rPr>
      <t xml:space="preserve">2010 : </t>
    </r>
    <r>
      <rPr>
        <sz val="10"/>
        <rFont val="Calibri"/>
        <family val="2"/>
        <scheme val="minor"/>
      </rPr>
      <t xml:space="preserve"> non renseignable à ce jour</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4 741 élèves et 461 personnes</t>
    </r>
  </si>
  <si>
    <r>
      <rPr>
        <b/>
        <sz val="10"/>
        <color theme="1"/>
        <rFont val="Calibri"/>
        <family val="2"/>
        <scheme val="minor"/>
      </rPr>
      <t xml:space="preserve">Nombre de zones d’activités soutenues et surface
</t>
    </r>
    <r>
      <rPr>
        <u/>
        <sz val="10"/>
        <color theme="1"/>
        <rFont val="Calibri"/>
        <family val="2"/>
        <scheme val="minor"/>
      </rPr>
      <t xml:space="preserve">2011 : </t>
    </r>
    <r>
      <rPr>
        <sz val="10"/>
        <color theme="1"/>
        <rFont val="Calibri"/>
        <family val="2"/>
        <scheme val="minor"/>
      </rPr>
      <t>8 zones d'activités / ha NR</t>
    </r>
    <r>
      <rPr>
        <b/>
        <sz val="10"/>
        <color theme="1"/>
        <rFont val="Calibri"/>
        <family val="2"/>
        <scheme val="minor"/>
      </rPr>
      <t xml:space="preserve">
Zones soutenues intégrant une composante de développement durable (nb et ha)
</t>
    </r>
    <r>
      <rPr>
        <u/>
        <sz val="10"/>
        <color theme="1"/>
        <rFont val="Calibri"/>
        <family val="2"/>
        <scheme val="minor"/>
      </rPr>
      <t xml:space="preserve">2011 : </t>
    </r>
    <r>
      <rPr>
        <sz val="10"/>
        <color theme="1"/>
        <rFont val="Calibri"/>
        <family val="2"/>
        <scheme val="minor"/>
      </rPr>
      <t>NR</t>
    </r>
    <r>
      <rPr>
        <b/>
        <sz val="10"/>
        <color theme="1"/>
        <rFont val="Calibri"/>
        <family val="2"/>
        <scheme val="minor"/>
      </rPr>
      <t xml:space="preserve">
Nombre de friches requalifiées et surface</t>
    </r>
    <r>
      <rPr>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1 friche requalifiée / ha NR</t>
    </r>
  </si>
  <si>
    <r>
      <rPr>
        <b/>
        <sz val="10"/>
        <color theme="1"/>
        <rFont val="Calibri"/>
        <family val="2"/>
        <scheme val="minor"/>
      </rPr>
      <t xml:space="preserve">SOUTIEN FINANCIER A LA CHAMBRE D’AGRICULTURE ET AUX DIVERSES ASSOCIATIONS AGRICOLES
</t>
    </r>
    <r>
      <rPr>
        <sz val="10"/>
        <color theme="1"/>
        <rFont val="Calibri"/>
        <family val="2"/>
        <scheme val="minor"/>
      </rPr>
      <t>Le Département a soutenu le développement de la filière agricole au travers d'un subventionnement à la fois de la chambre d'agriculutre et de 18 associations agricoles. Ces associations oeuvrent dans des domaines différents, tous acteurs pour tendre vers une agriculture durable et raisonnée : promotion des produits bio, des produits du terroir, soutien à la performance agricole ( par des formations, du conseils...),  orientations des agriculteurs en difficulté , soutien à la réduction de l'utilisat ion de pesticides... sont autant d'actions qui peuvent être réalisées grâce au financement du conseil général. Les actions sont variées. Un bilan-audit de cette filière doit être prochainement réalisé.</t>
    </r>
    <r>
      <rPr>
        <b/>
        <sz val="10"/>
        <color theme="1"/>
        <rFont val="Calibri"/>
        <family val="2"/>
        <scheme val="minor"/>
      </rPr>
      <t xml:space="preserve">
</t>
    </r>
    <r>
      <rPr>
        <sz val="10"/>
        <color theme="1"/>
        <rFont val="Calibri"/>
        <family val="2"/>
        <scheme val="minor"/>
      </rPr>
      <t xml:space="preserve">La Chambre d’agriculture a mené des actions en 2011 pour développer les </t>
    </r>
    <r>
      <rPr>
        <b/>
        <sz val="10"/>
        <color theme="1"/>
        <rFont val="Calibri"/>
        <family val="2"/>
        <scheme val="minor"/>
      </rPr>
      <t>circuits de proximité.</t>
    </r>
    <r>
      <rPr>
        <sz val="10"/>
        <color theme="1"/>
        <rFont val="Calibri"/>
        <family val="2"/>
        <scheme val="minor"/>
      </rPr>
      <t xml:space="preserve"> Elle souhaite  renforcer cette filière en 2012. Ainsi en mai 2011, des paniers fraicheurs ont été distribués en partenariat avec la SNCF-TER Picardie à Chantilly, Compiègne et Orry le Ville (environ 40 paniers par gare par semaine). Un rayon « panier du terroir » a été élaboré au magasin Gamm vert de St Maximin, regroupant des produits d’une quinzaine de producteurs de l’Oise. Ce concept est à décliner dans d’autres magasins.
Aussi,  l’association ELVEA60 en mettant à disposition un animateur a permis de desservir 5 magasins de l’Oise en viande bovine et ovine (contre 1 en 2010). Enfin, à l’échelle régionale, les chambres d’agriculture  de Picardie ont lancé en 2009 une nouvelle marque (terroir de Picardie) en  vue  de fédérer les producteurs de Picardie, mieux identifier les produits picards et les promouvoir. 76 producteurs sont donc grouper autour de cette marque. La marque terroir de Picardie permet donc d’affirmer un positionnement des filières courtes comme un axe de développement économique et social des territoires ruraux.
</t>
    </r>
    <r>
      <rPr>
        <b/>
        <sz val="10"/>
        <color theme="1"/>
        <rFont val="Calibri"/>
        <family val="2"/>
        <scheme val="minor"/>
      </rPr>
      <t xml:space="preserve">
CONVENTION-CADRE AVEC LA REGION
</t>
    </r>
    <r>
      <rPr>
        <sz val="10"/>
        <color theme="1"/>
        <rFont val="Calibri"/>
        <family val="2"/>
        <scheme val="minor"/>
      </rPr>
      <t>Pas de convention en 2011 avec la région sur le domaine agricole</t>
    </r>
    <r>
      <rPr>
        <b/>
        <sz val="10"/>
        <color theme="1"/>
        <rFont val="Calibri"/>
        <family val="2"/>
        <scheme val="minor"/>
      </rPr>
      <t xml:space="preserve">
PROMOTION DES PRODUITS BIOLOGIQUES LOCAUX DANS LES CANTINES
</t>
    </r>
    <r>
      <rPr>
        <sz val="10"/>
        <color theme="1"/>
        <rFont val="Calibri"/>
        <family val="2"/>
        <scheme val="minor"/>
      </rPr>
      <t xml:space="preserve">En  2011, l’association de l’Agriculture Biologique de Picardie (ABP) n’est pas intervenue dans les collèges de l’Oise. Au regard de la difficulté à impliquer l’ABP directement auprès des services de restauration, le Département prévoit pour 2012, d’associer ABP aux modules de formation « Plaisir à la cantine » proposé par la DRAF à destination de 3 équipes de restauration pour 2012-2013. 
Lors des rencontres bi-annuelles, des producteurs biologiques de pain (la boulangeoise), de fruits et légumes (M. Flandre à Rieux) sont invités à rencontrer les équipes de restauration pour faire connaître leurs pratiques et répondre à leurs questionnements. </t>
    </r>
  </si>
  <si>
    <r>
      <rPr>
        <b/>
        <sz val="10"/>
        <color theme="1"/>
        <rFont val="Calibri"/>
        <family val="2"/>
        <scheme val="minor"/>
      </rPr>
      <t xml:space="preserve">SCHEMA DEPARTEMENTAL DES ZONES D’ACTIVITES :
</t>
    </r>
    <r>
      <rPr>
        <sz val="10"/>
        <color theme="1"/>
        <rFont val="Calibri"/>
        <family val="2"/>
        <scheme val="minor"/>
      </rPr>
      <t xml:space="preserve">Le recensement de toutes les zones d'activités (commercialisées, en cours de commercialisation ou en projet) a été réalisé en 2011. Ce travail devrait permettre de mettre en place un schéma départemental des zones d'activités. Par ailleurs, un groupe de travail regroupant les différents services du Conseil général (économie, SIG),  les chambres consulaires, certains EPCI, la Région, ...) a été mis en place pour mutualiser les informations et aussi de bâtir un document de valorisation de l'attractivité isarienne et donc de prospection.
</t>
    </r>
    <r>
      <rPr>
        <b/>
        <sz val="10"/>
        <color theme="1"/>
        <rFont val="Calibri"/>
        <family val="2"/>
        <scheme val="minor"/>
      </rPr>
      <t xml:space="preserve">
REQUALIFICATION DES FRICHES D’ACTIVITES</t>
    </r>
    <r>
      <rPr>
        <sz val="10"/>
        <color theme="1"/>
        <rFont val="Calibri"/>
        <family val="2"/>
        <scheme val="minor"/>
      </rPr>
      <t xml:space="preserve">
Le Conseil général a mis en place, à partir de 2009, un Fonds départemental d'aide au conseil concernant la requalification de friches industrielles de manière à améliorer l'offre territoriale départementale. Bien qu'il n'y ait pas eu de présentation de demandes en 2011, plusieurs informations ont été faites sur cet outil.</t>
    </r>
  </si>
  <si>
    <r>
      <rPr>
        <b/>
        <sz val="10"/>
        <color theme="1"/>
        <rFont val="Calibri"/>
        <family val="2"/>
        <scheme val="minor"/>
      </rPr>
      <t xml:space="preserve">Accessibilité des équipements et bâtiments départementaux
</t>
    </r>
    <r>
      <rPr>
        <u/>
        <sz val="10"/>
        <color theme="1"/>
        <rFont val="Calibri"/>
        <family val="2"/>
        <scheme val="minor"/>
      </rPr>
      <t>Collèges :</t>
    </r>
    <r>
      <rPr>
        <b/>
        <sz val="10"/>
        <color theme="1"/>
        <rFont val="Calibri"/>
        <family val="2"/>
        <scheme val="minor"/>
      </rPr>
      <t xml:space="preserve"> </t>
    </r>
    <r>
      <rPr>
        <sz val="10"/>
        <color theme="1"/>
        <rFont val="Calibri"/>
        <family val="2"/>
        <scheme val="minor"/>
      </rPr>
      <t xml:space="preserve">65 collèges sur 66 sont accessibles aux personnes qui présentent un handicap moteur (hors exterieurs), 1 collège est accessible aux déficients auditifs (collège de Breuil le Vert ), 1 collège est accessible aux mal voyants (collège de Clermont) .
</t>
    </r>
    <r>
      <rPr>
        <u/>
        <sz val="10"/>
        <color theme="1"/>
        <rFont val="Calibri"/>
        <family val="2"/>
        <scheme val="minor"/>
      </rPr>
      <t xml:space="preserve">Bâtiments départementaux : </t>
    </r>
    <r>
      <rPr>
        <sz val="10"/>
        <color theme="1"/>
        <rFont val="Calibri"/>
        <family val="2"/>
        <scheme val="minor"/>
      </rPr>
      <t xml:space="preserve">1 bâtiment départemental  qui recoit plus de 200 personnes est accessible à  100 % (bâtiment Hugo) et 1 batiment départemental  qui recoit plus de 200 personnes  est accessible au handicap moteur (bâtiment Gallilée ),  20% des bâtiments départementaux recevant moins de 200 personnes sont en mesure de dispenser les services aux  personnes handicapées.                                                                        
</t>
    </r>
    <r>
      <rPr>
        <b/>
        <sz val="10"/>
        <color theme="1"/>
        <rFont val="Calibri"/>
        <family val="2"/>
        <scheme val="minor"/>
      </rPr>
      <t xml:space="preserve">
Création de 3 sections d’éducation motrice dans les collèges, en lien avec l’association des paralysés de France (APF) :
</t>
    </r>
    <r>
      <rPr>
        <sz val="10"/>
        <color theme="1"/>
        <rFont val="Calibri"/>
        <family val="2"/>
        <scheme val="minor"/>
      </rPr>
      <t xml:space="preserve">- ouverture en septembre 2008 de la 1ère SEM au collège du Marais à Cauffry
- ouverture en septembre 2010 de la seconde SEM au collège Jules Verne à La Croix Saint Ouen
</t>
    </r>
    <r>
      <rPr>
        <u/>
        <sz val="10"/>
        <color theme="1"/>
        <rFont val="Calibri"/>
        <family val="2"/>
        <scheme val="minor"/>
      </rPr>
      <t>Bilan 2011 :</t>
    </r>
    <r>
      <rPr>
        <sz val="10"/>
        <color theme="1"/>
        <rFont val="Calibri"/>
        <family val="2"/>
        <scheme val="minor"/>
      </rPr>
      <t xml:space="preserve"> une SEM au collége de CAUFRY avec une capacité de 13 éléves et une SEM à LA CROIX SAINT OUEN avec une capacité de 11 élèves.</t>
    </r>
  </si>
  <si>
    <r>
      <t xml:space="preserve">DEVELOPPEMENT DES CIRCULATIONS DOUCES
- </t>
    </r>
    <r>
      <rPr>
        <sz val="10"/>
        <color theme="1"/>
        <rFont val="Calibri"/>
        <family val="2"/>
        <scheme val="minor"/>
      </rPr>
      <t>Le Schéma des circulations douces (SCD) élaboré par la Communauté de communes de la Ruraloise.
- Le Schéma des circulations douces de la Communauté d'Agglomération Creilloise en cours de finalisation.
- Le projet de la Communauté de communes du Clermontois en cours de réalisation.
- Le schéma des circulations douces du pays Sud Oise.</t>
    </r>
    <r>
      <rPr>
        <b/>
        <sz val="10"/>
        <color theme="1"/>
        <rFont val="Calibri"/>
        <family val="2"/>
        <scheme val="minor"/>
      </rPr>
      <t xml:space="preserve">
TRANS’OISE
</t>
    </r>
    <r>
      <rPr>
        <sz val="10"/>
        <color theme="1"/>
        <rFont val="Calibri"/>
        <family val="2"/>
        <scheme val="minor"/>
      </rPr>
      <t xml:space="preserve">Le Conseil général a décidé d'être maître d'ouvrage de la Trans’Oise, voie verte départementale de 240 km, lors de son assemblée départementale de juin 2006. En décembre 2007 était lancée l'étude d'itinéraire. L’année 2009 a vu le lancement des premières études techniques et des réalisations suivantes :
- la section dite des « Etangs de Pontpoint » d’un linéaire de 3,2 Km 
- la liaison La Neuville en Hez / Gicourt de 3 Km
2010 a vu la mise en service des liaisons de la Laneuville en Hez / Gicourt (3Km) et de Lacroix St Ouen / Compiègne (4Km).
2011 a vu la mise en service des liaisons suivantes :
- Therdonne / Hermes (8,5 Km)
- Moru /Verberie (3 Km)
- Pontpoint / Senlis (8 Km)
- Noyon / Aisne (le long du canal de St Quentin) (11,5 Km)
Soit un linéaire total mis en service de 41,2 Km 
</t>
    </r>
    <r>
      <rPr>
        <b/>
        <sz val="10"/>
        <color theme="1"/>
        <rFont val="Calibri"/>
        <family val="2"/>
        <scheme val="minor"/>
      </rPr>
      <t xml:space="preserve">
</t>
    </r>
    <r>
      <rPr>
        <sz val="10"/>
        <color theme="1"/>
        <rFont val="Calibri"/>
        <family val="2"/>
        <scheme val="minor"/>
      </rPr>
      <t xml:space="preserve">La réalisation de la TRANS'OISE s'effectue dans une large concertation associant l’ensemble des partenaires institutionnels et associatifs comme la Région Picardie cofinanceur à 50% du projet, les collectivités locales, les associations, l’ONF, le PNR, VNF etc..
</t>
    </r>
    <r>
      <rPr>
        <b/>
        <sz val="10"/>
        <color theme="1"/>
        <rFont val="Calibri"/>
        <family val="2"/>
        <scheme val="minor"/>
      </rPr>
      <t xml:space="preserve">
DEVELOPPEMENT DES VOIES VERTES</t>
    </r>
    <r>
      <rPr>
        <sz val="10"/>
        <color theme="1"/>
        <rFont val="Calibri"/>
        <family val="2"/>
        <scheme val="minor"/>
      </rPr>
      <t xml:space="preserve">
</t>
    </r>
    <r>
      <rPr>
        <u/>
        <sz val="10"/>
        <color theme="1"/>
        <rFont val="Calibri"/>
        <family val="2"/>
        <scheme val="minor"/>
      </rPr>
      <t>Acquisitions de délaissés ferroviaires</t>
    </r>
    <r>
      <rPr>
        <sz val="10"/>
        <color theme="1"/>
        <rFont val="Calibri"/>
        <family val="2"/>
        <scheme val="minor"/>
      </rPr>
      <t xml:space="preserve">
- La Communauté de communes de Crèvecœur a acquis auprès de Réseau ferroviaire de France (RFF) l’ancien délaissé ferroviaire qui traverse son territoire, la Coulée verte, en 2011. Le Département a soutenu cette acquisition à hauteur de  78 030.40 € soit 80% du montant total HT de la dépense.
- La Communauté de communes du Pays de Valois a aquis auprès de RFF l’ancien délaissé ferroviaire qui va de Mareuil sur Ourcq à Ormoy Villers, en 2011. Le Département a soutenu cette acquisition à hauteur de 379,200€ soit 80% du montant total HT de la dépense.
- La Picardie Verte a acquis le délaissé ferroviaire entre St Omer en Chaussée et Blicourt. Le Département a soutenu ce projet à hauteur de 77,315€ (80%) du coût de la dépense. 
</t>
    </r>
    <r>
      <rPr>
        <u/>
        <sz val="10"/>
        <color theme="1"/>
        <rFont val="Calibri"/>
        <family val="2"/>
        <scheme val="minor"/>
      </rPr>
      <t>Projets d'aménagement</t>
    </r>
    <r>
      <rPr>
        <sz val="10"/>
        <color theme="1"/>
        <rFont val="Calibri"/>
        <family val="2"/>
        <scheme val="minor"/>
      </rPr>
      <t xml:space="preserve">
- Voie verte de la Communauté de communes  du Pays de Valois sur l'ancien délaissé ferroviaire entre Mareuil sur Ourcq et Ormoy Villers. L'étude finale de l'aménagement devrait-être terminée fin 2012.</t>
    </r>
    <r>
      <rPr>
        <b/>
        <sz val="10"/>
        <color theme="1"/>
        <rFont val="Calibri"/>
        <family val="2"/>
        <scheme val="minor"/>
      </rPr>
      <t xml:space="preserve">
AMENAGEMENT DE VOIES DOUCES PARALLELEMENT A LA MODERNISATION DU RESEAU ROUTIER DEPARTEMENTAL
</t>
    </r>
    <r>
      <rPr>
        <sz val="10"/>
        <color theme="1"/>
        <rFont val="Calibri"/>
        <family val="2"/>
        <scheme val="minor"/>
      </rPr>
      <t>La réalisation de voies cyclables le long de nouvelles voies départementales, ou à l’occasion de renforcement / calibrage des routes départementales existantes, est étudiée selon les orientations définies par le schéma départemental des circulations douces.
Ainsi ont été réalisées des voies de circulations douces le long de la RD 1324 (Senlis-Crépy en Valois) et le long de la RD92 entre Thiverny et Saint Leu d'Esserent.
Il est à noter qu’une voie de circulation douce a d’ores et déjà été intégrée dès sa conception au projet de liaison Bresles/Bailleul, projet  déclaré d’utilité publique en 2009 et dont les travaux vont débuter courant 2013. 
Cependant l’opportunité de telles réalisations sur des liaisons non prioritaires au schéma pourront être envisagées selon les besoins locaux observés.</t>
    </r>
    <r>
      <rPr>
        <b/>
        <sz val="10"/>
        <color theme="1"/>
        <rFont val="Calibri"/>
        <family val="2"/>
        <scheme val="minor"/>
      </rPr>
      <t xml:space="preserve">
</t>
    </r>
  </si>
  <si>
    <r>
      <rPr>
        <b/>
        <sz val="10"/>
        <color theme="1"/>
        <rFont val="Calibri"/>
        <family val="2"/>
        <scheme val="minor"/>
      </rPr>
      <t>Structures soutenues</t>
    </r>
    <r>
      <rPr>
        <sz val="10"/>
        <color theme="1"/>
        <rFont val="Calibri"/>
        <family val="2"/>
        <scheme val="minor"/>
      </rPr>
      <t xml:space="preserve">
</t>
    </r>
    <r>
      <rPr>
        <u/>
        <sz val="10"/>
        <color theme="1"/>
        <rFont val="Calibri"/>
        <family val="2"/>
        <scheme val="minor"/>
      </rPr>
      <t>2009 :</t>
    </r>
    <r>
      <rPr>
        <sz val="10"/>
        <color theme="1"/>
        <rFont val="Calibri"/>
        <family val="2"/>
        <scheme val="minor"/>
      </rPr>
      <t xml:space="preserve"> 15 associations soutenues pour 192 600 euros
</t>
    </r>
    <r>
      <rPr>
        <u/>
        <sz val="10"/>
        <color theme="1"/>
        <rFont val="Calibri"/>
        <family val="2"/>
        <scheme val="minor"/>
      </rPr>
      <t>2010 :</t>
    </r>
    <r>
      <rPr>
        <sz val="10"/>
        <color theme="1"/>
        <rFont val="Calibri"/>
        <family val="2"/>
        <scheme val="minor"/>
      </rPr>
      <t xml:space="preserve"> 14 associations soutenues
</t>
    </r>
    <r>
      <rPr>
        <u/>
        <sz val="10"/>
        <color theme="1"/>
        <rFont val="Calibri"/>
        <family val="2"/>
        <scheme val="minor"/>
      </rPr>
      <t xml:space="preserve">2011 : </t>
    </r>
    <r>
      <rPr>
        <sz val="10"/>
        <color theme="1"/>
        <rFont val="Calibri"/>
        <family val="2"/>
        <scheme val="minor"/>
      </rPr>
      <t xml:space="preserve">18 associations pour 239 800 euros
</t>
    </r>
  </si>
  <si>
    <r>
      <rPr>
        <b/>
        <sz val="10"/>
        <rFont val="Calibri"/>
        <family val="2"/>
        <scheme val="minor"/>
      </rPr>
      <t>Nombre de personnes reçues dans les RAP</t>
    </r>
    <r>
      <rPr>
        <sz val="10"/>
        <color rgb="FFFF0000"/>
        <rFont val="Calibri"/>
        <family val="2"/>
        <scheme val="minor"/>
      </rPr>
      <t xml:space="preserve">
</t>
    </r>
    <r>
      <rPr>
        <u/>
        <sz val="10"/>
        <rFont val="Calibri"/>
        <family val="2"/>
        <scheme val="minor"/>
      </rPr>
      <t xml:space="preserve">2010 </t>
    </r>
    <r>
      <rPr>
        <sz val="10"/>
        <rFont val="Calibri"/>
        <family val="2"/>
        <scheme val="minor"/>
      </rPr>
      <t xml:space="preserve">: 3 928 personnes
</t>
    </r>
    <r>
      <rPr>
        <u/>
        <sz val="10"/>
        <rFont val="Calibri"/>
        <family val="2"/>
        <scheme val="minor"/>
      </rPr>
      <t>2011 :</t>
    </r>
    <r>
      <rPr>
        <sz val="10"/>
        <rFont val="Calibri"/>
        <family val="2"/>
        <scheme val="minor"/>
      </rPr>
      <t xml:space="preserve">  4 765 personnes
</t>
    </r>
    <r>
      <rPr>
        <b/>
        <sz val="10"/>
        <rFont val="Calibri"/>
        <family val="2"/>
        <scheme val="minor"/>
      </rPr>
      <t>Nombre de personnes physiques reçues dans les MSF et bénéficiant d'un accompagnement</t>
    </r>
    <r>
      <rPr>
        <sz val="10"/>
        <rFont val="Calibri"/>
        <family val="2"/>
        <scheme val="minor"/>
      </rPr>
      <t xml:space="preserve">
</t>
    </r>
    <r>
      <rPr>
        <u/>
        <sz val="10"/>
        <rFont val="Calibri"/>
        <family val="2"/>
        <scheme val="minor"/>
      </rPr>
      <t xml:space="preserve">2010 : </t>
    </r>
    <r>
      <rPr>
        <sz val="10"/>
        <rFont val="Calibri"/>
        <family val="2"/>
        <scheme val="minor"/>
      </rPr>
      <t xml:space="preserve">NR
</t>
    </r>
    <r>
      <rPr>
        <u/>
        <sz val="10"/>
        <rFont val="Calibri"/>
        <family val="2"/>
        <scheme val="minor"/>
      </rPr>
      <t>2011 :</t>
    </r>
    <r>
      <rPr>
        <sz val="10"/>
        <rFont val="Calibri"/>
        <family val="2"/>
        <scheme val="minor"/>
      </rPr>
      <t xml:space="preserve"> NR
</t>
    </r>
    <r>
      <rPr>
        <b/>
        <sz val="10"/>
        <rFont val="Calibri"/>
        <family val="2"/>
        <scheme val="minor"/>
      </rPr>
      <t>Nombre de personnes reçues dans les MCG</t>
    </r>
    <r>
      <rPr>
        <sz val="10"/>
        <rFont val="Calibri"/>
        <family val="2"/>
        <scheme val="minor"/>
      </rPr>
      <t xml:space="preserve">
</t>
    </r>
    <r>
      <rPr>
        <u/>
        <sz val="10"/>
        <rFont val="Calibri"/>
        <family val="2"/>
        <scheme val="minor"/>
      </rPr>
      <t xml:space="preserve">2010 </t>
    </r>
    <r>
      <rPr>
        <sz val="10"/>
        <rFont val="Calibri"/>
        <family val="2"/>
        <scheme val="minor"/>
      </rPr>
      <t xml:space="preserve">: 53 272
</t>
    </r>
    <r>
      <rPr>
        <u/>
        <sz val="10"/>
        <rFont val="Calibri"/>
        <family val="2"/>
        <scheme val="minor"/>
      </rPr>
      <t>2011</t>
    </r>
    <r>
      <rPr>
        <sz val="10"/>
        <rFont val="Calibri"/>
        <family val="2"/>
        <scheme val="minor"/>
      </rPr>
      <t xml:space="preserve"> : 59 923 </t>
    </r>
    <r>
      <rPr>
        <sz val="10"/>
        <color rgb="FFFF0000"/>
        <rFont val="Calibri"/>
        <family val="2"/>
        <scheme val="minor"/>
      </rPr>
      <t xml:space="preserve">
</t>
    </r>
    <r>
      <rPr>
        <sz val="10"/>
        <rFont val="Calibri"/>
        <family val="2"/>
        <scheme val="minor"/>
      </rPr>
      <t xml:space="preserve">
</t>
    </r>
    <r>
      <rPr>
        <b/>
        <sz val="10"/>
        <rFont val="Calibri"/>
        <family val="2"/>
        <scheme val="minor"/>
      </rPr>
      <t xml:space="preserve">Nombre de projets (création ou reprise d’activité en milieu rural) soutenus
</t>
    </r>
    <r>
      <rPr>
        <u/>
        <sz val="10"/>
        <rFont val="Calibri"/>
        <family val="2"/>
        <scheme val="minor"/>
      </rPr>
      <t>2009 :</t>
    </r>
    <r>
      <rPr>
        <sz val="10"/>
        <rFont val="Calibri"/>
        <family val="2"/>
        <scheme val="minor"/>
      </rPr>
      <t xml:space="preserve"> 3 projets, 135 570 € de subventions octroyées
</t>
    </r>
    <r>
      <rPr>
        <u/>
        <sz val="10"/>
        <rFont val="Calibri"/>
        <family val="2"/>
        <scheme val="minor"/>
      </rPr>
      <t>2010 :</t>
    </r>
    <r>
      <rPr>
        <sz val="10"/>
        <rFont val="Calibri"/>
        <family val="2"/>
        <scheme val="minor"/>
      </rPr>
      <t xml:space="preserve"> 5 projets, 204 940 € de subventions octroyées
</t>
    </r>
    <r>
      <rPr>
        <u/>
        <sz val="10"/>
        <rFont val="Calibri"/>
        <family val="2"/>
        <scheme val="minor"/>
      </rPr>
      <t>2011 :</t>
    </r>
    <r>
      <rPr>
        <sz val="10"/>
        <rFont val="Calibri"/>
        <family val="2"/>
        <scheme val="minor"/>
      </rPr>
      <t xml:space="preserve"> 1 projet (épicerie à Monchy Humieres), 103 620 € de subventions octroyées</t>
    </r>
  </si>
  <si>
    <t>30 000  € AP
25 000 € CP</t>
  </si>
  <si>
    <t>Les indicateurs peuvent paraitre pertinents en se basant sur le kilométrage de circuits inscrits au PDIPR au cours de l'année. Hormis ces critères quantitatifs, il pourrait être important d'en avoir des qualitatifs.
Les 15 000 € en fonctionnement du PDIPR représentent les 3 subventions versées aux 3 comités sportifs pour la reconnaissance, le balisage des circuits et leur participation aux CTR.</t>
  </si>
  <si>
    <t>DTAO</t>
  </si>
  <si>
    <t>DEJ
DIRT
DASI</t>
  </si>
  <si>
    <t>Claire STORY
Bruno PETE
Pascal LEJEUNE</t>
  </si>
  <si>
    <r>
      <rPr>
        <b/>
        <sz val="10"/>
        <rFont val="Calibri"/>
        <family val="2"/>
        <scheme val="minor"/>
      </rPr>
      <t xml:space="preserve">Actions à la fois foncières, sociales, financières (aides aux logements pour les particuliers et les bailleurs)
</t>
    </r>
    <r>
      <rPr>
        <sz val="10"/>
        <rFont val="Calibri"/>
        <family val="2"/>
        <scheme val="minor"/>
      </rPr>
      <t>- Actions foncières grâce à l'intervention de l'EPFLO
- Dispositifs d'aide avec: 
      - le Fonds départemental d'intervention en faveur du logement (FDIL) : dispositif permettant de soutenir les bailleur dans leur effort de construction de logements locatifs sociaux et dans le cadre des opérations d'amélioration du cadre de vie. En 2011, le FDIL a permis de financer la construction de 988 logements dont 134 logements étudiants. Entre 2004 et 2011, le FDIL a permis de financer la construction de près de 5 200 logements sociaux et de 695 logements étudiants.
      -  les garanties d'emprunt accordées aux bailleurs pour les programmes de logements sociaux
      -  les aides à l'accession sociale...</t>
    </r>
    <r>
      <rPr>
        <b/>
        <sz val="10"/>
        <rFont val="Calibri"/>
        <family val="2"/>
        <scheme val="minor"/>
      </rPr>
      <t xml:space="preserve">
Plans et schémas structurants en 2011
</t>
    </r>
    <r>
      <rPr>
        <sz val="10"/>
        <rFont val="Calibri"/>
        <family val="2"/>
        <scheme val="minor"/>
      </rPr>
      <t>Plan départemental d'actions en faveur du logement des personnes défavorisées : révision en cours
Schéma départemental d'aires d'accueil des gens du voyage : élaboration en cours
Plan départemental de l'habitat (PDH) : élaboration en cours</t>
    </r>
  </si>
  <si>
    <r>
      <rPr>
        <b/>
        <sz val="10"/>
        <rFont val="Calibri"/>
        <family val="2"/>
        <scheme val="minor"/>
      </rPr>
      <t xml:space="preserve">Nombre de logements sociaux construits
</t>
    </r>
    <r>
      <rPr>
        <u/>
        <sz val="10"/>
        <rFont val="Calibri"/>
        <family val="2"/>
        <scheme val="minor"/>
      </rPr>
      <t xml:space="preserve">2004-2011 : </t>
    </r>
    <r>
      <rPr>
        <sz val="10"/>
        <rFont val="Calibri"/>
        <family val="2"/>
        <scheme val="minor"/>
      </rPr>
      <t>5 200 logements sociaux et de 695 logements étudiants</t>
    </r>
    <r>
      <rPr>
        <b/>
        <sz val="10"/>
        <rFont val="Calibri"/>
        <family val="2"/>
        <scheme val="minor"/>
      </rPr>
      <t xml:space="preserve">
</t>
    </r>
    <r>
      <rPr>
        <u/>
        <sz val="10"/>
        <rFont val="Calibri"/>
        <family val="2"/>
        <scheme val="minor"/>
      </rPr>
      <t xml:space="preserve">2011 : </t>
    </r>
    <r>
      <rPr>
        <sz val="10"/>
        <rFont val="Calibri"/>
        <family val="2"/>
        <scheme val="minor"/>
      </rPr>
      <t>988 logements dont 134 logements étudiants</t>
    </r>
    <r>
      <rPr>
        <b/>
        <sz val="10"/>
        <rFont val="Calibri"/>
        <family val="2"/>
        <scheme val="minor"/>
      </rPr>
      <t xml:space="preserve">
Nombre de logements sociaux aidés construits grâce à l’action de l’EPFLO </t>
    </r>
    <r>
      <rPr>
        <sz val="10"/>
        <rFont val="Calibri"/>
        <family val="2"/>
        <scheme val="minor"/>
      </rPr>
      <t>(2 400 logements sociaux programmés au titre du PPI 2009-2013)</t>
    </r>
    <r>
      <rPr>
        <b/>
        <sz val="10"/>
        <rFont val="Calibri"/>
        <family val="2"/>
        <scheme val="minor"/>
      </rPr>
      <t xml:space="preserve">
</t>
    </r>
    <r>
      <rPr>
        <u/>
        <sz val="10"/>
        <rFont val="Calibri"/>
        <family val="2"/>
        <scheme val="minor"/>
      </rPr>
      <t>depuis 2009 :</t>
    </r>
    <r>
      <rPr>
        <sz val="10"/>
        <rFont val="Calibri"/>
        <family val="2"/>
        <scheme val="minor"/>
      </rPr>
      <t xml:space="preserve"> 170 logements sociaux ont été livrés</t>
    </r>
    <r>
      <rPr>
        <b/>
        <sz val="10"/>
        <rFont val="Calibri"/>
        <family val="2"/>
        <scheme val="minor"/>
      </rPr>
      <t xml:space="preserve">
Nombre de logements aidés par types de construction 
</t>
    </r>
    <r>
      <rPr>
        <u/>
        <sz val="10"/>
        <rFont val="Calibri"/>
        <family val="2"/>
        <scheme val="minor"/>
      </rPr>
      <t xml:space="preserve">2011 : </t>
    </r>
    <r>
      <rPr>
        <sz val="10"/>
        <rFont val="Calibri"/>
        <family val="2"/>
        <scheme val="minor"/>
      </rPr>
      <t>988 logements (159 PLAI, 475 PLUS, 220 PLS + 134 PLS étudiants)</t>
    </r>
    <r>
      <rPr>
        <b/>
        <sz val="10"/>
        <rFont val="Calibri"/>
        <family val="2"/>
        <scheme val="minor"/>
      </rPr>
      <t xml:space="preserve">
</t>
    </r>
  </si>
  <si>
    <r>
      <rPr>
        <b/>
        <sz val="10"/>
        <color theme="1"/>
        <rFont val="Calibri"/>
        <family val="2"/>
        <scheme val="minor"/>
      </rPr>
      <t>Nombre de mesures du PDALPD mises en œuvre</t>
    </r>
    <r>
      <rPr>
        <sz val="10"/>
        <color theme="1"/>
        <rFont val="Calibri"/>
        <family val="2"/>
        <scheme val="minor"/>
      </rPr>
      <t xml:space="preserve">
</t>
    </r>
    <r>
      <rPr>
        <u/>
        <sz val="10"/>
        <color theme="1"/>
        <rFont val="Calibri"/>
        <family val="2"/>
        <scheme val="minor"/>
      </rPr>
      <t>2011 :</t>
    </r>
    <r>
      <rPr>
        <sz val="10"/>
        <color theme="1"/>
        <rFont val="Calibri"/>
        <family val="2"/>
        <scheme val="minor"/>
      </rPr>
      <t xml:space="preserve"> Non renseignable à ce jour
</t>
    </r>
    <r>
      <rPr>
        <b/>
        <sz val="10"/>
        <color theme="1"/>
        <rFont val="Calibri"/>
        <family val="2"/>
        <scheme val="minor"/>
      </rPr>
      <t>Nombre de logements en accession sociale à la propriété</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86
</t>
    </r>
    <r>
      <rPr>
        <u/>
        <sz val="10"/>
        <color theme="1"/>
        <rFont val="Calibri"/>
        <family val="2"/>
        <scheme val="minor"/>
      </rPr>
      <t>2011 :</t>
    </r>
    <r>
      <rPr>
        <sz val="10"/>
        <color theme="1"/>
        <rFont val="Calibri"/>
        <family val="2"/>
        <scheme val="minor"/>
      </rPr>
      <t xml:space="preserve"> 2 opérations subventionnées &gt; 20 logements
</t>
    </r>
    <r>
      <rPr>
        <b/>
        <sz val="10"/>
        <color theme="1"/>
        <rFont val="Calibri"/>
        <family val="2"/>
        <scheme val="minor"/>
      </rPr>
      <t>Nombre de pass foncier</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1 210
</t>
    </r>
    <r>
      <rPr>
        <u/>
        <sz val="10"/>
        <color theme="1"/>
        <rFont val="Calibri"/>
        <family val="2"/>
        <scheme val="minor"/>
      </rPr>
      <t xml:space="preserve">2011 : </t>
    </r>
    <r>
      <rPr>
        <sz val="10"/>
        <color theme="1"/>
        <rFont val="Calibri"/>
        <family val="2"/>
        <scheme val="minor"/>
      </rPr>
      <t xml:space="preserve">dispositif arrêté
</t>
    </r>
  </si>
  <si>
    <r>
      <rPr>
        <b/>
        <sz val="10"/>
        <color theme="1"/>
        <rFont val="Calibri"/>
        <family val="2"/>
        <scheme val="minor"/>
      </rPr>
      <t>Nombre de logements du parc privé réhabilités au titre de la délagation des aides à la pierre              (délégation des aides à la pierre &gt; parc privé : aides de l'ANAH) - hors parc social</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5 097 
</t>
    </r>
    <r>
      <rPr>
        <u/>
        <sz val="10"/>
        <color theme="1"/>
        <rFont val="Calibri"/>
        <family val="2"/>
        <scheme val="minor"/>
      </rPr>
      <t>2011 :</t>
    </r>
    <r>
      <rPr>
        <sz val="10"/>
        <color theme="1"/>
        <rFont val="Calibri"/>
        <family val="2"/>
        <scheme val="minor"/>
      </rPr>
      <t xml:space="preserve"> 1 216 logements + production de logements à loyer maîtrisé &gt; 505 
</t>
    </r>
    <r>
      <rPr>
        <b/>
        <sz val="10"/>
        <color theme="1"/>
        <rFont val="Calibri"/>
        <family val="2"/>
        <scheme val="minor"/>
      </rPr>
      <t>Nombre de logements sociaux ayant bénéficiés de l’amélioration de leur cadre de vie</t>
    </r>
    <r>
      <rPr>
        <sz val="10"/>
        <color theme="1"/>
        <rFont val="Calibri"/>
        <family val="2"/>
        <scheme val="minor"/>
      </rPr>
      <t xml:space="preserve">
</t>
    </r>
    <r>
      <rPr>
        <u/>
        <sz val="10"/>
        <color theme="1"/>
        <rFont val="Calibri"/>
        <family val="2"/>
        <scheme val="minor"/>
      </rPr>
      <t xml:space="preserve">2004-2011 : </t>
    </r>
    <r>
      <rPr>
        <sz val="10"/>
        <color theme="1"/>
        <rFont val="Calibri"/>
        <family val="2"/>
        <scheme val="minor"/>
      </rPr>
      <t xml:space="preserve"> 20 731 logements concernés
</t>
    </r>
    <r>
      <rPr>
        <u/>
        <sz val="10"/>
        <color theme="1"/>
        <rFont val="Calibri"/>
        <family val="2"/>
        <scheme val="minor"/>
      </rPr>
      <t>2011 :</t>
    </r>
    <r>
      <rPr>
        <sz val="10"/>
        <color theme="1"/>
        <rFont val="Calibri"/>
        <family val="2"/>
        <scheme val="minor"/>
      </rPr>
      <t xml:space="preserve">  1 384 logements concernés
</t>
    </r>
    <r>
      <rPr>
        <b/>
        <sz val="10"/>
        <color theme="1"/>
        <rFont val="Calibri"/>
        <family val="2"/>
        <scheme val="minor"/>
      </rPr>
      <t xml:space="preserve">
Nombre de logements ayant reçus une subvention bonifiée au titre des lables énergétiques</t>
    </r>
    <r>
      <rPr>
        <sz val="10"/>
        <color theme="1"/>
        <rFont val="Calibri"/>
        <family val="2"/>
        <scheme val="minor"/>
      </rPr>
      <t xml:space="preserve">
</t>
    </r>
    <r>
      <rPr>
        <u/>
        <sz val="10"/>
        <color theme="1"/>
        <rFont val="Calibri"/>
        <family val="2"/>
        <scheme val="minor"/>
      </rPr>
      <t>2010</t>
    </r>
    <r>
      <rPr>
        <sz val="10"/>
        <color theme="1"/>
        <rFont val="Calibri"/>
        <family val="2"/>
        <scheme val="minor"/>
      </rPr>
      <t xml:space="preserve"> : 309
</t>
    </r>
    <r>
      <rPr>
        <u/>
        <sz val="10"/>
        <color theme="1"/>
        <rFont val="Calibri"/>
        <family val="2"/>
        <scheme val="minor"/>
      </rPr>
      <t>2011</t>
    </r>
    <r>
      <rPr>
        <sz val="10"/>
        <color theme="1"/>
        <rFont val="Calibri"/>
        <family val="2"/>
        <scheme val="minor"/>
      </rPr>
      <t xml:space="preserve"> : 303
</t>
    </r>
  </si>
  <si>
    <t>Dir.Com
DVAERE</t>
  </si>
  <si>
    <t>FELIHO David
STORY Claire</t>
  </si>
  <si>
    <r>
      <rPr>
        <b/>
        <sz val="10"/>
        <color theme="1"/>
        <rFont val="Calibri"/>
        <family val="2"/>
        <scheme val="minor"/>
      </rPr>
      <t xml:space="preserve">Soutien à la création et au développement des entreprises
- </t>
    </r>
    <r>
      <rPr>
        <sz val="10"/>
        <color theme="1"/>
        <rFont val="Calibri"/>
        <family val="2"/>
        <scheme val="minor"/>
      </rPr>
      <t xml:space="preserve">Nombre d’entreprises créées : NR
</t>
    </r>
    <r>
      <rPr>
        <b/>
        <sz val="10"/>
        <color theme="1"/>
        <rFont val="Calibri"/>
        <family val="2"/>
        <scheme val="minor"/>
      </rPr>
      <t xml:space="preserve">
</t>
    </r>
    <r>
      <rPr>
        <sz val="10"/>
        <color theme="1"/>
        <rFont val="Calibri"/>
        <family val="2"/>
        <scheme val="minor"/>
      </rPr>
      <t xml:space="preserve">- Nombre d’emplois créés :       </t>
    </r>
    <r>
      <rPr>
        <b/>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538 emplois créés
</t>
    </r>
    <r>
      <rPr>
        <u/>
        <sz val="10"/>
        <color theme="1"/>
        <rFont val="Calibri"/>
        <family val="2"/>
        <scheme val="minor"/>
      </rPr>
      <t xml:space="preserve">2010 : </t>
    </r>
    <r>
      <rPr>
        <sz val="10"/>
        <color theme="1"/>
        <rFont val="Calibri"/>
        <family val="2"/>
        <scheme val="minor"/>
      </rPr>
      <t xml:space="preserve">NR
</t>
    </r>
    <r>
      <rPr>
        <u/>
        <sz val="10"/>
        <color theme="1"/>
        <rFont val="Calibri"/>
        <family val="2"/>
        <scheme val="minor"/>
      </rPr>
      <t xml:space="preserve">2011 : </t>
    </r>
    <r>
      <rPr>
        <sz val="10"/>
        <color theme="1"/>
        <rFont val="Calibri"/>
        <family val="2"/>
        <scheme val="minor"/>
      </rPr>
      <t>363 emplois créés</t>
    </r>
    <r>
      <rPr>
        <b/>
        <sz val="10"/>
        <color theme="1"/>
        <rFont val="Calibri"/>
        <family val="2"/>
        <scheme val="minor"/>
      </rPr>
      <t xml:space="preserve">
- </t>
    </r>
    <r>
      <rPr>
        <sz val="10"/>
        <color theme="1"/>
        <rFont val="Calibri"/>
        <family val="2"/>
        <scheme val="minor"/>
      </rPr>
      <t xml:space="preserve">Montant de l’abondement du fonds de prêts aux 3 plateformes d’initiatives locales de l’Oise                                                                                                                   </t>
    </r>
    <r>
      <rPr>
        <u/>
        <sz val="10"/>
        <color theme="1"/>
        <rFont val="Calibri"/>
        <family val="2"/>
        <scheme val="minor"/>
      </rPr>
      <t xml:space="preserve">2009 : </t>
    </r>
    <r>
      <rPr>
        <sz val="10"/>
        <color theme="1"/>
        <rFont val="Calibri"/>
        <family val="2"/>
        <scheme val="minor"/>
      </rPr>
      <t xml:space="preserve">130 500 euros
</t>
    </r>
    <r>
      <rPr>
        <u/>
        <sz val="10"/>
        <color theme="1"/>
        <rFont val="Calibri"/>
        <family val="2"/>
        <scheme val="minor"/>
      </rPr>
      <t>2010 :</t>
    </r>
    <r>
      <rPr>
        <sz val="10"/>
        <color theme="1"/>
        <rFont val="Calibri"/>
        <family val="2"/>
        <scheme val="minor"/>
      </rPr>
      <t xml:space="preserve"> 80 000 euros
</t>
    </r>
    <r>
      <rPr>
        <u/>
        <sz val="10"/>
        <color theme="1"/>
        <rFont val="Calibri"/>
        <family val="2"/>
        <scheme val="minor"/>
      </rPr>
      <t xml:space="preserve">2011 : </t>
    </r>
    <r>
      <rPr>
        <sz val="10"/>
        <color theme="1"/>
        <rFont val="Calibri"/>
        <family val="2"/>
        <scheme val="minor"/>
      </rPr>
      <t>80 000 euros</t>
    </r>
    <r>
      <rPr>
        <b/>
        <sz val="10"/>
        <color theme="1"/>
        <rFont val="Calibri"/>
        <family val="2"/>
        <scheme val="minor"/>
      </rPr>
      <t xml:space="preserve">
- </t>
    </r>
    <r>
      <rPr>
        <sz val="10"/>
        <color theme="1"/>
        <rFont val="Calibri"/>
        <family val="2"/>
        <scheme val="minor"/>
      </rPr>
      <t xml:space="preserve">Nombre de prêts sans intérêt accordés à des créateurs d’entreprises
</t>
    </r>
    <r>
      <rPr>
        <u/>
        <sz val="10"/>
        <color theme="1"/>
        <rFont val="Calibri"/>
        <family val="2"/>
        <scheme val="minor"/>
      </rPr>
      <t xml:space="preserve">2009 : </t>
    </r>
    <r>
      <rPr>
        <sz val="10"/>
        <color theme="1"/>
        <rFont val="Calibri"/>
        <family val="2"/>
        <scheme val="minor"/>
      </rPr>
      <t xml:space="preserve">311 
</t>
    </r>
    <r>
      <rPr>
        <u/>
        <sz val="10"/>
        <color theme="1"/>
        <rFont val="Calibri"/>
        <family val="2"/>
        <scheme val="minor"/>
      </rPr>
      <t xml:space="preserve">2010 : </t>
    </r>
    <r>
      <rPr>
        <sz val="10"/>
        <color theme="1"/>
        <rFont val="Calibri"/>
        <family val="2"/>
        <scheme val="minor"/>
      </rPr>
      <t xml:space="preserve">455
</t>
    </r>
    <r>
      <rPr>
        <u/>
        <sz val="10"/>
        <color theme="1"/>
        <rFont val="Calibri"/>
        <family val="2"/>
        <scheme val="minor"/>
      </rPr>
      <t xml:space="preserve">2011 : </t>
    </r>
    <r>
      <rPr>
        <sz val="10"/>
        <color theme="1"/>
        <rFont val="Calibri"/>
        <family val="2"/>
        <scheme val="minor"/>
      </rPr>
      <t xml:space="preserve">339
- Nombre de créateurs issus du milieu de la recherche 
</t>
    </r>
    <r>
      <rPr>
        <u/>
        <sz val="10"/>
        <color theme="1"/>
        <rFont val="Calibri"/>
        <family val="2"/>
        <scheme val="minor"/>
      </rPr>
      <t xml:space="preserve">2009 </t>
    </r>
    <r>
      <rPr>
        <sz val="10"/>
        <color theme="1"/>
        <rFont val="Calibri"/>
        <family val="2"/>
        <scheme val="minor"/>
      </rPr>
      <t xml:space="preserve">: 3
</t>
    </r>
    <r>
      <rPr>
        <u/>
        <sz val="10"/>
        <color theme="1"/>
        <rFont val="Calibri"/>
        <family val="2"/>
        <scheme val="minor"/>
      </rPr>
      <t xml:space="preserve">2010 : </t>
    </r>
    <r>
      <rPr>
        <sz val="10"/>
        <color theme="1"/>
        <rFont val="Calibri"/>
        <family val="2"/>
        <scheme val="minor"/>
      </rPr>
      <t xml:space="preserve">NR
</t>
    </r>
    <r>
      <rPr>
        <u/>
        <sz val="10"/>
        <color theme="1"/>
        <rFont val="Calibri"/>
        <family val="2"/>
        <scheme val="minor"/>
      </rPr>
      <t xml:space="preserve">2011 : </t>
    </r>
    <r>
      <rPr>
        <sz val="10"/>
        <color theme="1"/>
        <rFont val="Calibri"/>
        <family val="2"/>
        <scheme val="minor"/>
      </rPr>
      <t xml:space="preserve">non identifié
</t>
    </r>
    <r>
      <rPr>
        <b/>
        <sz val="10"/>
        <color theme="1"/>
        <rFont val="Calibri"/>
        <family val="2"/>
        <scheme val="minor"/>
      </rPr>
      <t xml:space="preserve">
Soutien à l’innovation technologique et patrimoniale des entreprises (Prix Chambiges) :
- </t>
    </r>
    <r>
      <rPr>
        <sz val="10"/>
        <color theme="1"/>
        <rFont val="Calibri"/>
        <family val="2"/>
        <scheme val="minor"/>
      </rPr>
      <t xml:space="preserve">Nombre de candidatures reçues 
</t>
    </r>
    <r>
      <rPr>
        <u/>
        <sz val="10"/>
        <color theme="1"/>
        <rFont val="Calibri"/>
        <family val="2"/>
        <scheme val="minor"/>
      </rPr>
      <t xml:space="preserve">2009 : </t>
    </r>
    <r>
      <rPr>
        <sz val="10"/>
        <color theme="1"/>
        <rFont val="Calibri"/>
        <family val="2"/>
        <scheme val="minor"/>
      </rPr>
      <t xml:space="preserve">15
</t>
    </r>
    <r>
      <rPr>
        <u/>
        <sz val="10"/>
        <color theme="1"/>
        <rFont val="Calibri"/>
        <family val="2"/>
        <scheme val="minor"/>
      </rPr>
      <t xml:space="preserve">2010 : </t>
    </r>
    <r>
      <rPr>
        <sz val="10"/>
        <color theme="1"/>
        <rFont val="Calibri"/>
        <family val="2"/>
        <scheme val="minor"/>
      </rPr>
      <t xml:space="preserve"> 14
</t>
    </r>
    <r>
      <rPr>
        <u/>
        <sz val="10"/>
        <color theme="1"/>
        <rFont val="Calibri"/>
        <family val="2"/>
        <scheme val="minor"/>
      </rPr>
      <t xml:space="preserve">2011 : </t>
    </r>
    <r>
      <rPr>
        <sz val="10"/>
        <color theme="1"/>
        <rFont val="Calibri"/>
        <family val="2"/>
        <scheme val="minor"/>
      </rPr>
      <t>27
- Nombre de lauréats récompensés chaque année</t>
    </r>
    <r>
      <rPr>
        <u/>
        <sz val="10"/>
        <color theme="1"/>
        <rFont val="Calibri"/>
        <family val="2"/>
        <scheme val="minor"/>
      </rPr>
      <t xml:space="preserve">
2009 : </t>
    </r>
    <r>
      <rPr>
        <sz val="10"/>
        <color theme="1"/>
        <rFont val="Calibri"/>
        <family val="2"/>
        <scheme val="minor"/>
      </rPr>
      <t xml:space="preserve">5
</t>
    </r>
    <r>
      <rPr>
        <u/>
        <sz val="10"/>
        <color theme="1"/>
        <rFont val="Calibri"/>
        <family val="2"/>
        <scheme val="minor"/>
      </rPr>
      <t xml:space="preserve">2010 : </t>
    </r>
    <r>
      <rPr>
        <sz val="10"/>
        <color theme="1"/>
        <rFont val="Calibri"/>
        <family val="2"/>
        <scheme val="minor"/>
      </rPr>
      <t xml:space="preserve">5
</t>
    </r>
    <r>
      <rPr>
        <u/>
        <sz val="10"/>
        <color theme="1"/>
        <rFont val="Calibri"/>
        <family val="2"/>
        <scheme val="minor"/>
      </rPr>
      <t>2011 :</t>
    </r>
    <r>
      <rPr>
        <sz val="10"/>
        <color theme="1"/>
        <rFont val="Calibri"/>
        <family val="2"/>
        <scheme val="minor"/>
      </rPr>
      <t xml:space="preserve"> 6
</t>
    </r>
    <r>
      <rPr>
        <b/>
        <sz val="10"/>
        <color theme="1"/>
        <rFont val="Calibri"/>
        <family val="2"/>
        <scheme val="minor"/>
      </rPr>
      <t xml:space="preserve">
Soutien à l’initiative économique des jeunes talents de l’Oise
- </t>
    </r>
    <r>
      <rPr>
        <sz val="10"/>
        <color theme="1"/>
        <rFont val="Calibri"/>
        <family val="2"/>
        <scheme val="minor"/>
      </rPr>
      <t xml:space="preserve">Nombre de candidatures reçues
</t>
    </r>
    <r>
      <rPr>
        <u/>
        <sz val="10"/>
        <color theme="1"/>
        <rFont val="Calibri"/>
        <family val="2"/>
        <scheme val="minor"/>
      </rPr>
      <t>2009 :</t>
    </r>
    <r>
      <rPr>
        <sz val="10"/>
        <color theme="1"/>
        <rFont val="Calibri"/>
        <family val="2"/>
        <scheme val="minor"/>
      </rPr>
      <t xml:space="preserve"> 7 dossiers
</t>
    </r>
    <r>
      <rPr>
        <u/>
        <sz val="10"/>
        <color theme="1"/>
        <rFont val="Calibri"/>
        <family val="2"/>
        <scheme val="minor"/>
      </rPr>
      <t xml:space="preserve">2010 : </t>
    </r>
    <r>
      <rPr>
        <sz val="10"/>
        <color theme="1"/>
        <rFont val="Calibri"/>
        <family val="2"/>
        <scheme val="minor"/>
      </rPr>
      <t xml:space="preserve">24 dossiers
</t>
    </r>
    <r>
      <rPr>
        <u/>
        <sz val="10"/>
        <color theme="1"/>
        <rFont val="Calibri"/>
        <family val="2"/>
        <scheme val="minor"/>
      </rPr>
      <t xml:space="preserve">2011 : </t>
    </r>
    <r>
      <rPr>
        <sz val="10"/>
        <color theme="1"/>
        <rFont val="Calibri"/>
        <family val="2"/>
        <scheme val="minor"/>
      </rPr>
      <t xml:space="preserve">24 dossiers
</t>
    </r>
    <r>
      <rPr>
        <u/>
        <sz val="10"/>
        <color theme="1"/>
        <rFont val="Calibri"/>
        <family val="2"/>
        <scheme val="minor"/>
      </rPr>
      <t xml:space="preserve">2012 : </t>
    </r>
    <r>
      <rPr>
        <sz val="10"/>
        <color theme="1"/>
        <rFont val="Calibri"/>
        <family val="2"/>
        <scheme val="minor"/>
      </rPr>
      <t>33 dossiers</t>
    </r>
  </si>
  <si>
    <t>ABDI Louisa (Chambiges)
MONNEHAY Michel (Economie)
AFFDAL Layla  (Jeunes Talents Oise - JTO)</t>
  </si>
  <si>
    <r>
      <rPr>
        <b/>
        <sz val="10"/>
        <rFont val="Calibri"/>
        <family val="2"/>
        <scheme val="minor"/>
      </rPr>
      <t>DEVELOPPEMENT DE LA COUVERTURE EN TELEPHONIE MOBILE</t>
    </r>
    <r>
      <rPr>
        <sz val="10"/>
        <rFont val="Calibri"/>
        <family val="2"/>
        <scheme val="minor"/>
      </rPr>
      <t xml:space="preserve">
En investissant près de 29 millions € depuis 2004 dans la délégation de service public TELOISE en faveur du déploiement de l’Internet par ADSL, le Conseil général a fait de la généralisation du haut débit dans le département une réelle priorité. Avec pour objectif de renforcer l’attractivité économique du territoire mais aussi d’offrir à tous les Isariens « un service universel du haut débit »  garantissant à minima à 512 Kb/s l’accès aux nouvelles technologies.
Pour ce faire, à la suite de l’expérimentation réussie de Braisnes, il est à l’initiative d’un programme ambitieux de  construction de 47 NRA-Zones d’Ombre (NRA-ZO) afin de résorber les zones d’inéligibilité DSL. 
Ainsi, le 13 juillet 2012,  le dernier NRA-ZO (Vignemont) a été mis en service.
Le taux de couverture ADSL est donc désormais de 100% avec la mise en oeuvre d'une solution satellitaire pour les quelques 380 lignes demeurant inéligibles
</t>
    </r>
    <r>
      <rPr>
        <b/>
        <sz val="10"/>
        <rFont val="Calibri"/>
        <family val="2"/>
        <scheme val="minor"/>
      </rPr>
      <t xml:space="preserve">
DEVELOPPEMENT DE LA COUVERTURE EN TRES HAUT DEBIT</t>
    </r>
    <r>
      <rPr>
        <sz val="10"/>
        <rFont val="Calibri"/>
        <family val="2"/>
        <scheme val="minor"/>
      </rPr>
      <t xml:space="preserve">
Le Département a achevé puis voté le 21 mai 2012 son SDTAN (Schéma Directeur Territorial d’aménagement du numérique) afin de préparer l’arrivée de la fibre optique (FTTH "Fiber To The Home") jusqu’à l’abonné (particuliers, services publics, entreprises). 
Ce schéma prévoit des objectifs de couverture du territoire isarien pour les 10 ans à venir en 2 phases. La première phase de 0 à 5 ans prévoit le traitement en priorité des lignes grises, c'est à dire disposant de l'ADSL mais dont l'accès aux offres Triple Play (TV, Téléphonie, Internet)  est inexistant.
La seconde phase, 6 à 10 ans prévoit une couverture totale du département en FTTH.
Au demeurant, la première réalisation très haut débit du département et achevée en 2010 bénéficie aux 81 collèges publics raccordés par connectivité optique via TELOISE. Ce programme est étendu également aux 15 collèges privés.
</t>
    </r>
    <r>
      <rPr>
        <b/>
        <sz val="10"/>
        <rFont val="Calibri"/>
        <family val="2"/>
        <scheme val="minor"/>
      </rPr>
      <t>DEVELOPPEMENT DE LA TV LOCALE</t>
    </r>
    <r>
      <rPr>
        <sz val="10"/>
        <rFont val="Calibri"/>
        <family val="2"/>
        <scheme val="minor"/>
      </rPr>
      <t xml:space="preserve">
Le Conseil général a initié une dynamique numérique qui le conduit aujourd’hui à vouloir engager le département dans la création d’une chaîne de télévision picarde, « PICARDIE TV ». Les objectifs d’une telle chaîne seraient de fournir une information pluraliste sur la vie socio-économique, politique et culturelle du territoire et divertir  et de contribuer à une meilleure cohésion sociale, interculturelle, intergénérationnelle et interterritoriale. </t>
    </r>
  </si>
  <si>
    <r>
      <rPr>
        <b/>
        <u/>
        <sz val="10"/>
        <color theme="1"/>
        <rFont val="Calibri"/>
        <family val="2"/>
        <scheme val="minor"/>
      </rPr>
      <t xml:space="preserve">Nouveaux indicateurs fournis en 2012 : </t>
    </r>
    <r>
      <rPr>
        <sz val="10"/>
        <color theme="1"/>
        <rFont val="Calibri"/>
        <family val="2"/>
        <scheme val="minor"/>
      </rPr>
      <t xml:space="preserve">
Taux de couverture en très haut débit du territoire (démarrage 2013) : prévision 10 % phase 1 en 2013
Mise en service de "Picardie TV" : septembre 2013</t>
    </r>
  </si>
  <si>
    <t>NOUARD David</t>
  </si>
  <si>
    <t>Déploiement des nouveaux services</t>
  </si>
  <si>
    <r>
      <rPr>
        <b/>
        <sz val="10"/>
        <color theme="1"/>
        <rFont val="Calibri"/>
        <family val="2"/>
        <scheme val="minor"/>
      </rPr>
      <t>DEPLOIEMENT DES TELEPROCEDURES</t>
    </r>
    <r>
      <rPr>
        <sz val="10"/>
        <color theme="1"/>
        <rFont val="Calibri"/>
        <family val="2"/>
        <scheme val="minor"/>
      </rPr>
      <t xml:space="preserve">
- Lors de la mise en œuvre de la page internet.
- Création en 2008 d’une page MDPH sur le site Oise.fr. Elle est également directement accessible sur l’adresse www.mdph.oise.fr.
</t>
    </r>
    <r>
      <rPr>
        <b/>
        <sz val="10"/>
        <color theme="1"/>
        <rFont val="Calibri"/>
        <family val="2"/>
        <scheme val="minor"/>
      </rPr>
      <t>DEPLOIEMENT DES NOUVEAUX SERVICES</t>
    </r>
    <r>
      <rPr>
        <sz val="10"/>
        <color theme="1"/>
        <rFont val="Calibri"/>
        <family val="2"/>
        <scheme val="minor"/>
      </rPr>
      <t xml:space="preserve">
</t>
    </r>
    <r>
      <rPr>
        <b/>
        <sz val="10"/>
        <color theme="1"/>
        <rFont val="Calibri"/>
        <family val="2"/>
        <scheme val="minor"/>
      </rPr>
      <t>Site Oise.fr</t>
    </r>
    <r>
      <rPr>
        <sz val="10"/>
        <color theme="1"/>
        <rFont val="Calibri"/>
        <family val="2"/>
        <scheme val="minor"/>
      </rPr>
      <t xml:space="preserve">
Dès fin 2009, a été lancée la refonte du site institutionnel départemental (oise.fr). Cette refonte vise à poursuivre l’effort du département consenti via oise-up.fr et peo60.fr, qui ont tous pour objectifs, au moyen des évolutions web 2.0, d’améliorer le portail d’informations et de services, de capter de nouveaux publics, de créer et animer des échanges avec les Isariens sur le modèle des réseaux sociaux.
</t>
    </r>
    <r>
      <rPr>
        <b/>
        <sz val="10"/>
        <color theme="1"/>
        <rFont val="Calibri"/>
        <family val="2"/>
        <scheme val="minor"/>
      </rPr>
      <t>Réseau Oise</t>
    </r>
    <r>
      <rPr>
        <sz val="10"/>
        <color theme="1"/>
        <rFont val="Calibri"/>
        <family val="2"/>
        <scheme val="minor"/>
      </rPr>
      <t xml:space="preserve">
Depuis mars 2010, Oise.fr offre ainsi aux Isariens le premier réseau social départemental de proximité. A la fin 2010 le Réseau Oise comptaite déjà plus de 3 500 inscrits à profils variables  (élus, associations, particuliers, groupes, etc…). Il en compte aujourd’hui plus de 8 200.  A côté de ce réseau, des services utiles à la population ont vu le jour (guide des aides en ligne, Oisoscope (agenda culturel du département), Annuaire cartographique (assistantes maternelles, structures petite enfance, bâtiments départementaux, etc…).
</t>
    </r>
    <r>
      <rPr>
        <b/>
        <sz val="10"/>
        <color theme="1"/>
        <rFont val="Calibri"/>
        <family val="2"/>
        <scheme val="minor"/>
      </rPr>
      <t>Archives en ligne</t>
    </r>
    <r>
      <rPr>
        <sz val="10"/>
        <color theme="1"/>
        <rFont val="Calibri"/>
        <family val="2"/>
        <scheme val="minor"/>
      </rPr>
      <t xml:space="preserve">
Le nouveau site des archives Départementale a été mis en oeuvre en 2011.
</t>
    </r>
    <r>
      <rPr>
        <b/>
        <sz val="10"/>
        <color theme="1"/>
        <rFont val="Calibri"/>
        <family val="2"/>
        <scheme val="minor"/>
      </rPr>
      <t>Mise en œuvre des bornes de visio-conférence</t>
    </r>
    <r>
      <rPr>
        <sz val="10"/>
        <color theme="1"/>
        <rFont val="Calibri"/>
        <family val="2"/>
        <scheme val="minor"/>
      </rPr>
      <t xml:space="preserve">
Depuis 2007, le département a équipé 14 Maisons du conseil général de bornes de visio-conférence facilitant la mise en relation des administrés vivant en zones rurales avec les services instructeurs de la MDPH ainsi qu’avec des associations à vocation sociale et économique (Chances dans l’Oise, ADIL, CDAD, etc.).
Le système de bornes de visio-conférence est aussi un facilitateur de l’e-administration en permettant la dématérialisation des pièces justificatives d’un dossier.
En 2010, les bornes «Visio-public » continueront d’être déployées au sein des nouvelles MCG, de manière à intégrer de nouveaux services de l’Etat à vocation sociale, au-delà du premier partenariat noué avec le pôle emploi (ex : gestion des permis de conduire).
</t>
    </r>
    <r>
      <rPr>
        <b/>
        <sz val="10"/>
        <color theme="1"/>
        <rFont val="Calibri"/>
        <family val="2"/>
        <scheme val="minor"/>
      </rPr>
      <t xml:space="preserve">
Application IPhone Oise’App</t>
    </r>
    <r>
      <rPr>
        <sz val="10"/>
        <color theme="1"/>
        <rFont val="Calibri"/>
        <family val="2"/>
        <scheme val="minor"/>
      </rPr>
      <t xml:space="preserve">
Depuis novembre 2010, le Département propose de télécharger l’application Oise’App sur l’Apple store depuis un ordinateur ou depuis un IPhone. Cette application permet de rester 24H/24 en contact avec le département de l’Oise, où que l’on soit.  
Coté fonctionnalité, l’application Oise'App propose les informations routières, l'agenda des manifestations locales, l'annuaire des bibliothèques, des cinémas et des salles de spectacles du département, la localisation des services départementaux etc. 
</t>
    </r>
    <r>
      <rPr>
        <b/>
        <sz val="10"/>
        <color theme="1"/>
        <rFont val="Calibri"/>
        <family val="2"/>
        <scheme val="minor"/>
      </rPr>
      <t xml:space="preserve">
Maison départementale des personnes handicapées (MDPH)</t>
    </r>
    <r>
      <rPr>
        <sz val="10"/>
        <color theme="1"/>
        <rFont val="Calibri"/>
        <family val="2"/>
        <scheme val="minor"/>
      </rPr>
      <t xml:space="preserve">
Un nouveau site web a été développé pour la MDPH au cours du premier semestre 2012 pour expliquer les missions, les instances et les informations pratiques de la MDPH ainsi que les droits et les démarches pour les bénéficiaires. Les formulaires nécessaires pour les dossiers sont mis à disposition avec les aides nécessaires pour les compléter et les envoyer à l’administration. 
En parallèle, un portail a été mis à disposition des bénéficiaires pour suivre leurs dossiers et le versement de leurs allocations.
</t>
    </r>
    <r>
      <rPr>
        <b/>
        <sz val="10"/>
        <color theme="1"/>
        <rFont val="Calibri"/>
        <family val="2"/>
        <scheme val="minor"/>
      </rPr>
      <t>DEVELOPPEMENT DU PORTAIL JEUNESSE : Portail OISE’UP (devenu PEO 60)</t>
    </r>
    <r>
      <rPr>
        <sz val="10"/>
        <color theme="1"/>
        <rFont val="Calibri"/>
        <family val="2"/>
        <scheme val="minor"/>
      </rPr>
      <t xml:space="preserve">
Le dispositif Oise’Up a été lancé en octobre 2006 dans l’optique de développer une carte Oise’Up faisant office de carte de transport et de carte jeune pour les 12-18 ans. A cet effet, le site oise-up.fr a été mis en ligne afin d’avoir un maximum d’informations sur cette carte.
 En septembre 2007, le site oise-up.fr a évolué en portail d’informations jeunesse permettant aux jeunes d’être informés des actualités, événements et bons plans du département. Parallèlement, des jeux en ligne sont développés leur permettant également d’accéder à des offres culturelles.
 En septembre 2009, les jeux en ligne ont évolué en quiz thématiques et mensuels qui portent sur le département, avec à la clé des offres d’envergure (pass loisirs, appareils photos numérique, lecteur MP3,…) pour les jeunes tirés au sort.
</t>
    </r>
    <r>
      <rPr>
        <b/>
        <sz val="10"/>
        <color theme="1"/>
        <rFont val="Calibri"/>
        <family val="2"/>
        <scheme val="minor"/>
      </rPr>
      <t xml:space="preserve">
MEDIATHEQUE DEPARTEMENTALE DE L’OISE </t>
    </r>
    <r>
      <rPr>
        <sz val="10"/>
        <color theme="1"/>
        <rFont val="Calibri"/>
        <family val="2"/>
        <scheme val="minor"/>
      </rPr>
      <t xml:space="preserve">
En 2011 un portail a été mis à disposition de l’ensemble des Isariens. Il permet de rechercher des références documentaires sur le territoire, de trouver la bibliothèque la plus proche disposant de la référence et d’effectuer les réservations en ligne.
</t>
    </r>
    <r>
      <rPr>
        <b/>
        <sz val="10"/>
        <color theme="1"/>
        <rFont val="Calibri"/>
        <family val="2"/>
        <scheme val="minor"/>
      </rPr>
      <t xml:space="preserve">TRANSPORTS SCOLAIRES </t>
    </r>
    <r>
      <rPr>
        <sz val="10"/>
        <color theme="1"/>
        <rFont val="Calibri"/>
        <family val="2"/>
        <scheme val="minor"/>
      </rPr>
      <t xml:space="preserve">
L’application de gestion des transports scolaire du Conseil Général de l’Oise s’est enrichie en 2011 d’un module permettant aux transporteurs d’avoir accès et de gérer directement les dossiers des usagers. 
</t>
    </r>
    <r>
      <rPr>
        <b/>
        <sz val="10"/>
        <color theme="1"/>
        <rFont val="Calibri"/>
        <family val="2"/>
        <scheme val="minor"/>
      </rPr>
      <t xml:space="preserve">INTERVENTIONS DE MAINTENANCE </t>
    </r>
    <r>
      <rPr>
        <sz val="10"/>
        <color theme="1"/>
        <rFont val="Calibri"/>
        <family val="2"/>
        <scheme val="minor"/>
      </rPr>
      <t xml:space="preserve">
En 2012 une application de Gestion de Maintenance Assistée par Ordinateur a été installée. Il s’agit d’une application qui permet  de déclarer, suivre et valider les demandes d’intervention de maintenance sur l’ensemble des 130 bâtiments du Conseil Général. L’application est un extranet au travers duquel  les gestionnaires des bâtiments, les sociétés prestataires et les reponsables du Conseil Général en charge des bâtiments travaillent de façon concomitante.
</t>
    </r>
    <r>
      <rPr>
        <b/>
        <sz val="10"/>
        <color theme="1"/>
        <rFont val="Calibri"/>
        <family val="2"/>
        <scheme val="minor"/>
      </rPr>
      <t xml:space="preserve">TELEGESTION </t>
    </r>
    <r>
      <rPr>
        <sz val="10"/>
        <color theme="1"/>
        <rFont val="Calibri"/>
        <family val="2"/>
        <scheme val="minor"/>
      </rPr>
      <t xml:space="preserve">
2013 : Mise en oeuvre d'un service de télégestion pour le suivi des prestations des aides à domicile. Un extranet pour les bénéficiaire et leur famille ainsi qu'et un système de facturation est prévu.</t>
    </r>
  </si>
  <si>
    <r>
      <rPr>
        <b/>
        <sz val="10"/>
        <color theme="1"/>
        <rFont val="Calibri"/>
        <family val="2"/>
        <scheme val="minor"/>
      </rPr>
      <t>AIDES AUX COMMUNES</t>
    </r>
    <r>
      <rPr>
        <sz val="10"/>
        <color theme="1"/>
        <rFont val="Calibri"/>
        <family val="2"/>
        <scheme val="minor"/>
      </rPr>
      <t xml:space="preserve">
En 2011, le Département a maintenu son effort financier au titre du soutien au développement des territoires à hauteur de  45 M euros. Une attention particulière est portée, avec des taux de financement préférentiels et des bonifications applicables (bonification haute performance environnementale, logements sociaux, travailleur en insertion)  en faveur des projets d’aménagement intégrant des critères développement durable. Cela traduit la volonté départementale, à travers l’aide aux communes et leurs groupements, de soutenir l’activité économique et de mieux accompagner les collectivités dans les opérations d’aménagement durables et structurantes (mise en accessibilité, déplacements doux, énergies renouvelables, épiceries sociales et solidaires, maintien de l’activité et des commerces en milieu rural, réduction des déchets, mise en valeur du patrimoine, etc.).
</t>
    </r>
    <r>
      <rPr>
        <b/>
        <sz val="10"/>
        <color theme="1"/>
        <rFont val="Calibri"/>
        <family val="2"/>
        <scheme val="minor"/>
      </rPr>
      <t>OUTILS D’AIDE A LA DECISION</t>
    </r>
    <r>
      <rPr>
        <sz val="10"/>
        <color theme="1"/>
        <rFont val="Calibri"/>
        <family val="2"/>
        <scheme val="minor"/>
      </rPr>
      <t xml:space="preserve">
</t>
    </r>
    <r>
      <rPr>
        <sz val="10"/>
        <rFont val="Calibri"/>
        <family val="2"/>
        <scheme val="minor"/>
      </rPr>
      <t xml:space="preserve">- Observatoire départemental : bilan 2011
- Système d'information géographique (SIG) : bilan 2011 (accessible sur Intranet)
</t>
    </r>
    <r>
      <rPr>
        <sz val="10"/>
        <color rgb="FFFF0000"/>
        <rFont val="Calibri"/>
        <family val="2"/>
        <scheme val="minor"/>
      </rPr>
      <t xml:space="preserve">
</t>
    </r>
    <r>
      <rPr>
        <b/>
        <sz val="10"/>
        <rFont val="Calibri"/>
        <family val="2"/>
        <scheme val="minor"/>
      </rPr>
      <t>COORDINATION AVEC LA REGION PICARDIE</t>
    </r>
    <r>
      <rPr>
        <sz val="10"/>
        <color rgb="FFFF0000"/>
        <rFont val="Calibri"/>
        <family val="2"/>
        <scheme val="minor"/>
      </rPr>
      <t xml:space="preserve">
</t>
    </r>
    <r>
      <rPr>
        <sz val="10"/>
        <rFont val="Calibri"/>
        <family val="2"/>
        <scheme val="minor"/>
      </rPr>
      <t>Coordination avec la Région en matière de connaissance du territoire (outil MOS, outil portail géopicardie)</t>
    </r>
  </si>
  <si>
    <t>Dans ce contexte, afin de contribuer à l’actualisation permanente et à la richesse du SIG départemental 3 types de conventions ont été mises en place, dont les finalités sont la complétude des données géographiques et la maîtrise de leurs coûts d’acquisition :
1) Une convention de numérisation, OSIRIL, convention de numérisation du cadastre de l’Oise en collaboration avec la Direction Générale des Impôts qui délivre les labels d’exhaustivité et de précision qui vient de se terminer et qui sera mise en valeur au travers d’un extranet s’adressant aux collectivités locales partenaires du projet
2) A l’échelle régionale, et en adéquation avec la directive INSPIRE, GéoPicardie, convention cadre pour la mutualisation de l’information géographique en Picardie regroupant les 3 Conseils Généraux, le Conseil Régional et l’Etat, permet la définition d’un cadre commun de développement de la collecte, de la gestion et de l’échange des données géographiques.
3) L’accompagnement interne et externe grâce la fourniture quantitative et qualitative des données géographiques référentielles diffusables
La directive européenne INSPIRE (INfrastructure for SPatial InfoRmation in Europe) impose à l’ensemble de la sphère publique des règles formalisées d’échange de données géographiques.
Entre autres, les collectivités territoriales doivent depuis mai 2010 :
- constituer des catalogues de données géographiques, 
- fournir des données selon des règles communes de mise en œuvre, 
- permettre l'accès, à titre gratuit, à ces données aux acteurs réalisant une mission rentrant dans le cadre d'INSPIRE.
Un rôle clef pour le territoire:
Par ailleurs  les besoins de représentations spatiales croient toujours et accrues les demandes d’études cartographiques spécifiques que mène la cellule SIG à la demande des services. Il peut être mentionné entre autres :
- l’actualisation de l’atlas de la carte scolaire (aires de recrutement des collèges) ;
- la labellisation de l’Agenda 21 départemental ;
- L’état des lieux pour les associations artistiques en matière de spectacles vivants, les parcours CDDC dans les collèges, des études sur le patrimoine bâtis, le PDIPR, le Haut-Débit, les stations d’épurations, les captages d’eau….
...soit environ 300 représentations cartographiques sur 2011</t>
  </si>
  <si>
    <r>
      <rPr>
        <b/>
        <sz val="10"/>
        <color theme="1"/>
        <rFont val="Calibri"/>
        <family val="2"/>
        <scheme val="minor"/>
      </rPr>
      <t>Taux de couverture en haut débit du territoire</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97 répartiteurs, soit 340 000 lignes dégroupées (90 % du parc total)
</t>
    </r>
    <r>
      <rPr>
        <u/>
        <sz val="10"/>
        <color theme="1"/>
        <rFont val="Calibri"/>
        <family val="2"/>
        <scheme val="minor"/>
      </rPr>
      <t xml:space="preserve">2010 : </t>
    </r>
    <r>
      <rPr>
        <sz val="10"/>
        <color theme="1"/>
        <rFont val="Calibri"/>
        <family val="2"/>
        <scheme val="minor"/>
      </rPr>
      <t xml:space="preserve">NR
</t>
    </r>
    <r>
      <rPr>
        <u/>
        <sz val="10"/>
        <color theme="1"/>
        <rFont val="Calibri"/>
        <family val="2"/>
        <scheme val="minor"/>
      </rPr>
      <t xml:space="preserve">2011 : </t>
    </r>
    <r>
      <rPr>
        <sz val="10"/>
        <color theme="1"/>
        <rFont val="Calibri"/>
        <family val="2"/>
        <scheme val="minor"/>
      </rPr>
      <t xml:space="preserve"> 100 % du territoire en DSL
</t>
    </r>
    <r>
      <rPr>
        <b/>
        <sz val="10"/>
        <color theme="1"/>
        <rFont val="Calibri"/>
        <family val="2"/>
        <scheme val="minor"/>
      </rPr>
      <t>Taux de couverture GSM du territoire</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98 %
</t>
    </r>
    <r>
      <rPr>
        <u/>
        <sz val="10"/>
        <color theme="1"/>
        <rFont val="Calibri"/>
        <family val="2"/>
        <scheme val="minor"/>
      </rPr>
      <t xml:space="preserve">2011 </t>
    </r>
    <r>
      <rPr>
        <sz val="10"/>
        <color theme="1"/>
        <rFont val="Calibri"/>
        <family val="2"/>
        <scheme val="minor"/>
      </rPr>
      <t xml:space="preserve">:  99, 78 % en 2G  et 98, % en 3G 
</t>
    </r>
    <r>
      <rPr>
        <b/>
        <sz val="10"/>
        <color theme="1"/>
        <rFont val="Calibri"/>
        <family val="2"/>
        <scheme val="minor"/>
      </rPr>
      <t>Taux de couverture en très haut débit du territoire (démarrage 2013)</t>
    </r>
    <r>
      <rPr>
        <sz val="10"/>
        <color theme="1"/>
        <rFont val="Calibri"/>
        <family val="2"/>
        <scheme val="minor"/>
      </rPr>
      <t xml:space="preserve">
</t>
    </r>
    <r>
      <rPr>
        <u/>
        <sz val="10"/>
        <color theme="1"/>
        <rFont val="Calibri"/>
        <family val="2"/>
        <scheme val="minor"/>
      </rPr>
      <t xml:space="preserve">2013 : </t>
    </r>
    <r>
      <rPr>
        <sz val="10"/>
        <color theme="1"/>
        <rFont val="Calibri"/>
        <family val="2"/>
        <scheme val="minor"/>
      </rPr>
      <t xml:space="preserve">prévision 10 % phase 1
</t>
    </r>
    <r>
      <rPr>
        <b/>
        <sz val="10"/>
        <color theme="1"/>
        <rFont val="Calibri"/>
        <family val="2"/>
        <scheme val="minor"/>
      </rPr>
      <t xml:space="preserve">Mise en service de "Picardie TV" : </t>
    </r>
    <r>
      <rPr>
        <sz val="10"/>
        <color theme="1"/>
        <rFont val="Calibri"/>
        <family val="2"/>
        <scheme val="minor"/>
      </rPr>
      <t>septembre 2013</t>
    </r>
  </si>
  <si>
    <r>
      <rPr>
        <b/>
        <sz val="10"/>
        <rFont val="Calibri"/>
        <family val="2"/>
        <scheme val="minor"/>
      </rPr>
      <t>AIDE AU PERMIS DE CONDUIRE</t>
    </r>
    <r>
      <rPr>
        <sz val="10"/>
        <rFont val="Calibri"/>
        <family val="2"/>
        <scheme val="minor"/>
      </rPr>
      <t xml:space="preserve">
Aide sous condition de ressources pour faciliter le financement du permis de conduire des jeunes, donc leur mobilité et l’accès à l’emploi.  
</t>
    </r>
    <r>
      <rPr>
        <b/>
        <sz val="10"/>
        <rFont val="Calibri"/>
        <family val="2"/>
        <scheme val="minor"/>
      </rPr>
      <t>BOURSE DE MOBILITE</t>
    </r>
    <r>
      <rPr>
        <sz val="10"/>
        <rFont val="Calibri"/>
        <family val="2"/>
        <scheme val="minor"/>
      </rPr>
      <t xml:space="preserve">
Aide sous conditionsde ressources pour favoriser l’autonomie et la mobilité internationale des jeunes isariens, en leur permettant de découvrir des pratiques professionnelles et de formation différentes, d’autres cultures et d’autres environnements de travail. L’enjeu est de favoriser leur insertion dans le milieu professionnel. </t>
    </r>
    <r>
      <rPr>
        <sz val="10"/>
        <color theme="1"/>
        <rFont val="Calibri"/>
        <family val="2"/>
        <scheme val="minor"/>
      </rPr>
      <t xml:space="preserve">
</t>
    </r>
    <r>
      <rPr>
        <b/>
        <sz val="10"/>
        <color theme="1"/>
        <rFont val="Calibri"/>
        <family val="2"/>
        <scheme val="minor"/>
      </rPr>
      <t>GRATUITE DES TRANSPORTS SCOLAIRES</t>
    </r>
    <r>
      <rPr>
        <sz val="10"/>
        <color theme="1"/>
        <rFont val="Calibri"/>
        <family val="2"/>
        <scheme val="minor"/>
      </rPr>
      <t xml:space="preserve">
</t>
    </r>
    <r>
      <rPr>
        <sz val="10"/>
        <rFont val="Calibri"/>
        <family val="2"/>
        <scheme val="minor"/>
      </rPr>
      <t>- maintien de la gratuité pour les scolaires du département (plus de 1000 € d'économies par élèves)</t>
    </r>
    <r>
      <rPr>
        <sz val="10"/>
        <color theme="1"/>
        <rFont val="Calibri"/>
        <family val="2"/>
        <scheme val="minor"/>
      </rPr>
      <t xml:space="preserve">
</t>
    </r>
    <r>
      <rPr>
        <b/>
        <sz val="10"/>
        <color theme="1"/>
        <rFont val="Calibri"/>
        <family val="2"/>
        <scheme val="minor"/>
      </rPr>
      <t xml:space="preserve">
</t>
    </r>
    <r>
      <rPr>
        <b/>
        <sz val="10"/>
        <rFont val="Calibri"/>
        <family val="2"/>
        <scheme val="minor"/>
      </rPr>
      <t xml:space="preserve">AIDES A LA MOBILITE POUR LES PUBLICS EN INSERTION
</t>
    </r>
    <r>
      <rPr>
        <sz val="10"/>
        <rFont val="Calibri"/>
        <family val="2"/>
        <scheme val="minor"/>
      </rPr>
      <t>- aides financières pour des bons de transport par train ou par car (le nombre comptabilisé correspondant au nombre de trajets)
- cartes téléphoniques pré-payées
- aides à la mobilité dans le cadre du dispositif Aide Personnalisée à la Reprise d'Emploi (APRE)</t>
    </r>
  </si>
  <si>
    <r>
      <rPr>
        <b/>
        <sz val="10"/>
        <rFont val="Calibri"/>
        <family val="2"/>
        <scheme val="minor"/>
      </rPr>
      <t>Nombre de bénéficiaires des aides au permis de conduire</t>
    </r>
    <r>
      <rPr>
        <sz val="10"/>
        <rFont val="Calibri"/>
        <family val="2"/>
        <scheme val="minor"/>
      </rPr>
      <t xml:space="preserve">
</t>
    </r>
    <r>
      <rPr>
        <u/>
        <sz val="10"/>
        <rFont val="Calibri"/>
        <family val="2"/>
        <scheme val="minor"/>
      </rPr>
      <t>2006</t>
    </r>
    <r>
      <rPr>
        <sz val="10"/>
        <rFont val="Calibri"/>
        <family val="2"/>
        <scheme val="minor"/>
      </rPr>
      <t xml:space="preserve"> : 1374
</t>
    </r>
    <r>
      <rPr>
        <u/>
        <sz val="10"/>
        <rFont val="Calibri"/>
        <family val="2"/>
        <scheme val="minor"/>
      </rPr>
      <t>2007</t>
    </r>
    <r>
      <rPr>
        <sz val="10"/>
        <rFont val="Calibri"/>
        <family val="2"/>
        <scheme val="minor"/>
      </rPr>
      <t xml:space="preserve"> : 1350
</t>
    </r>
    <r>
      <rPr>
        <u/>
        <sz val="10"/>
        <rFont val="Calibri"/>
        <family val="2"/>
        <scheme val="minor"/>
      </rPr>
      <t>2008</t>
    </r>
    <r>
      <rPr>
        <sz val="10"/>
        <rFont val="Calibri"/>
        <family val="2"/>
        <scheme val="minor"/>
      </rPr>
      <t xml:space="preserve"> : 1640
</t>
    </r>
    <r>
      <rPr>
        <u/>
        <sz val="10"/>
        <rFont val="Calibri"/>
        <family val="2"/>
        <scheme val="minor"/>
      </rPr>
      <t>2009</t>
    </r>
    <r>
      <rPr>
        <sz val="10"/>
        <rFont val="Calibri"/>
        <family val="2"/>
        <scheme val="minor"/>
      </rPr>
      <t xml:space="preserve"> : 2038
</t>
    </r>
    <r>
      <rPr>
        <u/>
        <sz val="10"/>
        <rFont val="Calibri"/>
        <family val="2"/>
        <scheme val="minor"/>
      </rPr>
      <t>2010</t>
    </r>
    <r>
      <rPr>
        <sz val="10"/>
        <rFont val="Calibri"/>
        <family val="2"/>
        <scheme val="minor"/>
      </rPr>
      <t xml:space="preserve"> : 2017
</t>
    </r>
    <r>
      <rPr>
        <u/>
        <sz val="10"/>
        <rFont val="Calibri"/>
        <family val="2"/>
        <scheme val="minor"/>
      </rPr>
      <t>2011</t>
    </r>
    <r>
      <rPr>
        <sz val="10"/>
        <rFont val="Calibri"/>
        <family val="2"/>
        <scheme val="minor"/>
      </rPr>
      <t xml:space="preserve"> : 1952
</t>
    </r>
    <r>
      <rPr>
        <b/>
        <sz val="10"/>
        <rFont val="Calibri"/>
        <family val="2"/>
        <scheme val="minor"/>
      </rPr>
      <t>Nombre de bourses de mobilité accordées</t>
    </r>
    <r>
      <rPr>
        <sz val="10"/>
        <rFont val="Calibri"/>
        <family val="2"/>
        <scheme val="minor"/>
      </rPr>
      <t xml:space="preserve">
</t>
    </r>
    <r>
      <rPr>
        <u/>
        <sz val="10"/>
        <rFont val="Calibri"/>
        <family val="2"/>
        <scheme val="minor"/>
      </rPr>
      <t>2007</t>
    </r>
    <r>
      <rPr>
        <sz val="10"/>
        <rFont val="Calibri"/>
        <family val="2"/>
        <scheme val="minor"/>
      </rPr>
      <t xml:space="preserve"> : 47
</t>
    </r>
    <r>
      <rPr>
        <u/>
        <sz val="10"/>
        <rFont val="Calibri"/>
        <family val="2"/>
        <scheme val="minor"/>
      </rPr>
      <t>2008</t>
    </r>
    <r>
      <rPr>
        <sz val="10"/>
        <rFont val="Calibri"/>
        <family val="2"/>
        <scheme val="minor"/>
      </rPr>
      <t xml:space="preserve"> : 68
</t>
    </r>
    <r>
      <rPr>
        <u/>
        <sz val="10"/>
        <rFont val="Calibri"/>
        <family val="2"/>
        <scheme val="minor"/>
      </rPr>
      <t>2009</t>
    </r>
    <r>
      <rPr>
        <sz val="10"/>
        <rFont val="Calibri"/>
        <family val="2"/>
        <scheme val="minor"/>
      </rPr>
      <t xml:space="preserve"> : 61
</t>
    </r>
    <r>
      <rPr>
        <u/>
        <sz val="10"/>
        <rFont val="Calibri"/>
        <family val="2"/>
        <scheme val="minor"/>
      </rPr>
      <t xml:space="preserve">2010 </t>
    </r>
    <r>
      <rPr>
        <sz val="10"/>
        <rFont val="Calibri"/>
        <family val="2"/>
        <scheme val="minor"/>
      </rPr>
      <t xml:space="preserve">: 52
</t>
    </r>
    <r>
      <rPr>
        <u/>
        <sz val="10"/>
        <rFont val="Calibri"/>
        <family val="2"/>
        <scheme val="minor"/>
      </rPr>
      <t xml:space="preserve">2011 </t>
    </r>
    <r>
      <rPr>
        <sz val="10"/>
        <rFont val="Calibri"/>
        <family val="2"/>
        <scheme val="minor"/>
      </rPr>
      <t>: 53</t>
    </r>
    <r>
      <rPr>
        <sz val="10"/>
        <color theme="1"/>
        <rFont val="Calibri"/>
        <family val="2"/>
        <scheme val="minor"/>
      </rPr>
      <t xml:space="preserve">
</t>
    </r>
    <r>
      <rPr>
        <b/>
        <sz val="10"/>
        <color theme="1"/>
        <rFont val="Calibri"/>
        <family val="2"/>
        <scheme val="minor"/>
      </rPr>
      <t>Nombre d’élèves transportés au cours d’une année scolaire</t>
    </r>
    <r>
      <rPr>
        <sz val="10"/>
        <color theme="1"/>
        <rFont val="Calibri"/>
        <family val="2"/>
        <scheme val="minor"/>
      </rPr>
      <t xml:space="preserve">
</t>
    </r>
    <r>
      <rPr>
        <u/>
        <sz val="10"/>
        <color theme="1"/>
        <rFont val="Calibri"/>
        <family val="2"/>
        <scheme val="minor"/>
      </rPr>
      <t xml:space="preserve">2009-2010 </t>
    </r>
    <r>
      <rPr>
        <sz val="10"/>
        <color theme="1"/>
        <rFont val="Calibri"/>
        <family val="2"/>
        <scheme val="minor"/>
      </rPr>
      <t xml:space="preserve">: 54 119
</t>
    </r>
    <r>
      <rPr>
        <u/>
        <sz val="10"/>
        <rFont val="Calibri"/>
        <family val="2"/>
        <scheme val="minor"/>
      </rPr>
      <t>2010-2011</t>
    </r>
    <r>
      <rPr>
        <sz val="10"/>
        <rFont val="Calibri"/>
        <family val="2"/>
        <scheme val="minor"/>
      </rPr>
      <t xml:space="preserve"> : 55 384 
</t>
    </r>
    <r>
      <rPr>
        <b/>
        <sz val="10"/>
        <rFont val="Calibri"/>
        <family val="2"/>
        <scheme val="minor"/>
      </rPr>
      <t xml:space="preserve">Nombre d’aides à la mobilité accordées pour les publics en insertion
</t>
    </r>
    <r>
      <rPr>
        <u/>
        <sz val="10"/>
        <rFont val="Calibri"/>
        <family val="2"/>
        <scheme val="minor"/>
      </rPr>
      <t xml:space="preserve">2011 : </t>
    </r>
    <r>
      <rPr>
        <sz val="10"/>
        <rFont val="Calibri"/>
        <family val="2"/>
        <scheme val="minor"/>
      </rPr>
      <t>4 894</t>
    </r>
  </si>
  <si>
    <t>Transports scolaires : Chrsitian Theophile 
Aide au permis de conduire : valérie HEU
Bourse de mobilité: Mélodie KOUAME
Mobilité public insertion : Samia OUARTANI</t>
  </si>
  <si>
    <r>
      <rPr>
        <b/>
        <u/>
        <sz val="10"/>
        <color theme="1"/>
        <rFont val="Calibri"/>
        <family val="2"/>
        <scheme val="minor"/>
      </rPr>
      <t xml:space="preserve">Gratuité des transports scolaires : </t>
    </r>
    <r>
      <rPr>
        <sz val="10"/>
        <color theme="1"/>
        <rFont val="Calibri"/>
        <family val="2"/>
        <scheme val="minor"/>
      </rPr>
      <t xml:space="preserve">en doublon avec l'action n°48
</t>
    </r>
    <r>
      <rPr>
        <b/>
        <u/>
        <sz val="10"/>
        <color theme="1"/>
        <rFont val="Calibri"/>
        <family val="2"/>
        <scheme val="minor"/>
      </rPr>
      <t xml:space="preserve">
Budget (fonctionnement) : </t>
    </r>
    <r>
      <rPr>
        <sz val="10"/>
        <color theme="1"/>
        <rFont val="Calibri"/>
        <family val="2"/>
        <scheme val="minor"/>
      </rPr>
      <t xml:space="preserve">
Aide au permis de conduire: 390 350 €
Bourse de mobilité:  40 770 €
Aide à la mobilité des publics en insertion : 515 558 € (dont 470 546 € de crédits d'Etat gérés par le Département, pour l'APRE)</t>
    </r>
  </si>
  <si>
    <r>
      <rPr>
        <b/>
        <sz val="10"/>
        <color theme="1"/>
        <rFont val="Calibri"/>
        <family val="2"/>
        <scheme val="minor"/>
      </rPr>
      <t>Nombre de projets e-services réalisés</t>
    </r>
    <r>
      <rPr>
        <sz val="10"/>
        <color theme="1"/>
        <rFont val="Calibri"/>
        <family val="2"/>
        <scheme val="minor"/>
      </rPr>
      <t xml:space="preserve">
</t>
    </r>
    <r>
      <rPr>
        <u/>
        <sz val="10"/>
        <color theme="1"/>
        <rFont val="Calibri"/>
        <family val="2"/>
        <scheme val="minor"/>
      </rPr>
      <t>mi-2010 :</t>
    </r>
    <r>
      <rPr>
        <sz val="10"/>
        <color theme="1"/>
        <rFont val="Calibri"/>
        <family val="2"/>
        <scheme val="minor"/>
      </rPr>
      <t xml:space="preserve"> 3 dont 2 pour la MDPH
</t>
    </r>
    <r>
      <rPr>
        <u/>
        <sz val="10"/>
        <color theme="1"/>
        <rFont val="Calibri"/>
        <family val="2"/>
        <scheme val="minor"/>
      </rPr>
      <t xml:space="preserve">2011 : </t>
    </r>
    <r>
      <rPr>
        <sz val="10"/>
        <color theme="1"/>
        <rFont val="Calibri"/>
        <family val="2"/>
        <scheme val="minor"/>
      </rPr>
      <t xml:space="preserve">NR
</t>
    </r>
    <r>
      <rPr>
        <b/>
        <sz val="10"/>
        <color theme="1"/>
        <rFont val="Calibri"/>
        <family val="2"/>
        <scheme val="minor"/>
      </rPr>
      <t>Nombre de connexions au site www.oise-up.fr</t>
    </r>
    <r>
      <rPr>
        <sz val="10"/>
        <color theme="1"/>
        <rFont val="Calibri"/>
        <family val="2"/>
        <scheme val="minor"/>
      </rPr>
      <t xml:space="preserve">
</t>
    </r>
    <r>
      <rPr>
        <u/>
        <sz val="10"/>
        <color theme="1"/>
        <rFont val="Calibri"/>
        <family val="2"/>
        <scheme val="minor"/>
      </rPr>
      <t xml:space="preserve">2007-2008 : </t>
    </r>
    <r>
      <rPr>
        <sz val="10"/>
        <color theme="1"/>
        <rFont val="Calibri"/>
        <family val="2"/>
        <scheme val="minor"/>
      </rPr>
      <t xml:space="preserve">95765 visites 
</t>
    </r>
    <r>
      <rPr>
        <u/>
        <sz val="10"/>
        <color theme="1"/>
        <rFont val="Calibri"/>
        <family val="2"/>
        <scheme val="minor"/>
      </rPr>
      <t xml:space="preserve">2008-2009 : </t>
    </r>
    <r>
      <rPr>
        <sz val="10"/>
        <color theme="1"/>
        <rFont val="Calibri"/>
        <family val="2"/>
        <scheme val="minor"/>
      </rPr>
      <t xml:space="preserve">54603 visites
</t>
    </r>
    <r>
      <rPr>
        <u/>
        <sz val="10"/>
        <color theme="1"/>
        <rFont val="Calibri"/>
        <family val="2"/>
        <scheme val="minor"/>
      </rPr>
      <t xml:space="preserve">2009-2010 : </t>
    </r>
    <r>
      <rPr>
        <sz val="10"/>
        <color theme="1"/>
        <rFont val="Calibri"/>
        <family val="2"/>
        <scheme val="minor"/>
      </rPr>
      <t xml:space="preserve">33825 visites
</t>
    </r>
    <r>
      <rPr>
        <u/>
        <sz val="10"/>
        <color theme="1"/>
        <rFont val="Calibri"/>
        <family val="2"/>
        <scheme val="minor"/>
      </rPr>
      <t xml:space="preserve">2010-2011 : </t>
    </r>
    <r>
      <rPr>
        <sz val="10"/>
        <color theme="1"/>
        <rFont val="Calibri"/>
        <family val="2"/>
        <scheme val="minor"/>
      </rPr>
      <t xml:space="preserve"> NR
</t>
    </r>
    <r>
      <rPr>
        <b/>
        <sz val="10"/>
        <color theme="1"/>
        <rFont val="Calibri"/>
        <family val="2"/>
        <scheme val="minor"/>
      </rPr>
      <t>Nombre de connexions au site www.oise.fr</t>
    </r>
    <r>
      <rPr>
        <sz val="10"/>
        <color theme="1"/>
        <rFont val="Calibri"/>
        <family val="2"/>
        <scheme val="minor"/>
      </rPr>
      <t xml:space="preserve">
251 044 pages vues et 61 443 visiteurs / mois depuis la refonte du site
</t>
    </r>
    <r>
      <rPr>
        <b/>
        <sz val="10"/>
        <color theme="1"/>
        <rFont val="Calibri"/>
        <family val="2"/>
        <scheme val="minor"/>
      </rPr>
      <t xml:space="preserve">Nombre de connexions à l’adresse www.mdph.oise.fr </t>
    </r>
    <r>
      <rPr>
        <sz val="10"/>
        <color theme="1"/>
        <rFont val="Calibri"/>
        <family val="2"/>
        <scheme val="minor"/>
      </rPr>
      <t xml:space="preserve">
</t>
    </r>
    <r>
      <rPr>
        <u/>
        <sz val="10"/>
        <color theme="1"/>
        <rFont val="Calibri"/>
        <family val="2"/>
        <scheme val="minor"/>
      </rPr>
      <t xml:space="preserve">1er janvier au 30 juin 2010 : </t>
    </r>
    <r>
      <rPr>
        <sz val="10"/>
        <color theme="1"/>
        <rFont val="Calibri"/>
        <family val="2"/>
        <scheme val="minor"/>
      </rPr>
      <t xml:space="preserve">pages regardées 5 956 fois par 3 663 internautes.
</t>
    </r>
    <r>
      <rPr>
        <u/>
        <sz val="10"/>
        <color theme="1"/>
        <rFont val="Calibri"/>
        <family val="2"/>
        <scheme val="minor"/>
      </rPr>
      <t xml:space="preserve">2011 : </t>
    </r>
    <r>
      <rPr>
        <sz val="10"/>
        <color theme="1"/>
        <rFont val="Calibri"/>
        <family val="2"/>
        <scheme val="minor"/>
      </rPr>
      <t xml:space="preserve">NR
</t>
    </r>
    <r>
      <rPr>
        <b/>
        <sz val="10"/>
        <color theme="1"/>
        <rFont val="Calibri"/>
        <family val="2"/>
        <scheme val="minor"/>
      </rPr>
      <t>Nombre de bénéficiaires de la carte jeune</t>
    </r>
    <r>
      <rPr>
        <sz val="10"/>
        <color theme="1"/>
        <rFont val="Calibri"/>
        <family val="2"/>
        <scheme val="minor"/>
      </rPr>
      <t xml:space="preserve">
</t>
    </r>
    <r>
      <rPr>
        <u/>
        <sz val="10"/>
        <color theme="1"/>
        <rFont val="Calibri"/>
        <family val="2"/>
        <scheme val="minor"/>
      </rPr>
      <t xml:space="preserve">2006/2007 : </t>
    </r>
    <r>
      <rPr>
        <sz val="10"/>
        <color theme="1"/>
        <rFont val="Calibri"/>
        <family val="2"/>
        <scheme val="minor"/>
      </rPr>
      <t xml:space="preserve">45012 bénéficiaires
</t>
    </r>
    <r>
      <rPr>
        <u/>
        <sz val="10"/>
        <color theme="1"/>
        <rFont val="Calibri"/>
        <family val="2"/>
        <scheme val="minor"/>
      </rPr>
      <t xml:space="preserve">2007/2008 :  </t>
    </r>
    <r>
      <rPr>
        <sz val="10"/>
        <color theme="1"/>
        <rFont val="Calibri"/>
        <family val="2"/>
        <scheme val="minor"/>
      </rPr>
      <t xml:space="preserve">37918 bénéficiaires
</t>
    </r>
    <r>
      <rPr>
        <u/>
        <sz val="10"/>
        <color theme="1"/>
        <rFont val="Calibri"/>
        <family val="2"/>
        <scheme val="minor"/>
      </rPr>
      <t>2008/2009 :</t>
    </r>
    <r>
      <rPr>
        <sz val="10"/>
        <color theme="1"/>
        <rFont val="Calibri"/>
        <family val="2"/>
        <scheme val="minor"/>
      </rPr>
      <t xml:space="preserve">  38831 bénéficiaires
</t>
    </r>
    <r>
      <rPr>
        <u/>
        <sz val="10"/>
        <color theme="1"/>
        <rFont val="Calibri"/>
        <family val="2"/>
        <scheme val="minor"/>
      </rPr>
      <t>2009/2010 :</t>
    </r>
    <r>
      <rPr>
        <sz val="10"/>
        <color theme="1"/>
        <rFont val="Calibri"/>
        <family val="2"/>
        <scheme val="minor"/>
      </rPr>
      <t xml:space="preserve">  38615 bénéficiaires
</t>
    </r>
    <r>
      <rPr>
        <u/>
        <sz val="10"/>
        <color theme="1"/>
        <rFont val="Calibri"/>
        <family val="2"/>
        <scheme val="minor"/>
      </rPr>
      <t xml:space="preserve">2010-2011 : </t>
    </r>
    <r>
      <rPr>
        <sz val="10"/>
        <color theme="1"/>
        <rFont val="Calibri"/>
        <family val="2"/>
        <scheme val="minor"/>
      </rPr>
      <t xml:space="preserve">55 384 </t>
    </r>
    <r>
      <rPr>
        <u/>
        <sz val="10"/>
        <color theme="1"/>
        <rFont val="Calibri"/>
        <family val="2"/>
        <scheme val="minor"/>
      </rPr>
      <t xml:space="preserve">
2011-2012 :</t>
    </r>
    <r>
      <rPr>
        <sz val="10"/>
        <color theme="1"/>
        <rFont val="Calibri"/>
        <family val="2"/>
        <scheme val="minor"/>
      </rPr>
      <t xml:space="preserve"> 55 048
</t>
    </r>
    <r>
      <rPr>
        <u/>
        <sz val="11"/>
        <color rgb="FFFF0000"/>
        <rFont val="Calibri"/>
        <family val="2"/>
        <scheme val="minor"/>
      </rPr>
      <t/>
    </r>
  </si>
  <si>
    <r>
      <rPr>
        <b/>
        <sz val="10"/>
        <color theme="1"/>
        <rFont val="Calibri"/>
        <family val="2"/>
        <scheme val="minor"/>
      </rPr>
      <t xml:space="preserve">SOUTIEN A LA CREATION ET AU DEVELOPPEMENT DES ENTREPRISES
</t>
    </r>
    <r>
      <rPr>
        <sz val="10"/>
        <color theme="1"/>
        <rFont val="Calibri"/>
        <family val="2"/>
        <scheme val="minor"/>
      </rPr>
      <t>En 2010, par l’intermédiaire de la subvention accordée par le conseil général annuellement (80 000 €) aux Plateformes France Initiatives, 455 prêts d’honneur ont été accordés facilitant ainsi la création d’entreprise sur le département. Le département a poursuivi en 2011 son soutien à des associations/organismes oeuvrant pour faciliter la création et la reprise d'entreprises sur le territoire Isarien et 339 prêts ont été accordés. 
Favoriser la création d'emplois reste une priorité départementale. Le dispositif d'aides à l'immobilier destiné à accompagner la création ou le développement d'entreprise a permis d'aider en 2010 2 entreprises pour un montant de 57 000 € devant contribuer à la création d’emplois de 38 CDI sur 5 ans et de 2 entreprises en 2011, permettant la création de 24 emplois sur 5 ans. Une réflexion est en cours pour revoir la structuration de ce réseau ainsi que pour adapter les aides départementales aux besoins actuels des créateurs-développeurs d'entreprise. Une attention toute particulière est portée pour que les entreprises prennent en compte le développement durable dans leur évolution  par l'intermédiaire de conseils apportés. Tout étant en cours de réalisation, ces actions vont donc être amenées à évoluer dans les prochains mois.</t>
    </r>
    <r>
      <rPr>
        <b/>
        <sz val="10"/>
        <color theme="1"/>
        <rFont val="Calibri"/>
        <family val="2"/>
        <scheme val="minor"/>
      </rPr>
      <t xml:space="preserve">
SOUTIEN A L’INNOVATION TECHNOLOGIQUE ET PATRIMONIALE DES ENTREPRISES
</t>
    </r>
    <r>
      <rPr>
        <sz val="10"/>
        <color theme="1"/>
        <rFont val="Calibri"/>
        <family val="2"/>
        <scheme val="minor"/>
      </rPr>
      <t xml:space="preserve">Le Conseil général de l’Oise organise annuellement le Prix architectural Chambiges afin de de promouvoir les nouveaux aménagements du département en termes d’architecture, d’intégration à l’environnement et de qualité de vie. En 2010, 14 entreprises se sont inscrites et les lauréats étaient SODIX AUCHAN à LA CROIX SAINT OUEN, SARL COMITRANS à MONCHY SAINT ELOI, RECYCLERIE DU PAYS DE BRAY à LA CHAPELLE AUX POTS, CENTRE DE FORMATIONS DES APPRENTIS à BEAUVAIS, SAS CREVAL INTERMARCHE à CREPY EN VALOIS. 
Ce concours a été rénové en 2011 avec pour objectif de sensibiliser les constructeurs publics et privés au développement durable. Les critères de sélection en fonction des catégories tiennent compte de la qualité architecturale, de l’aménagement, de l’intégration dans l’environnement, de la prise en compte du développement durable ou encore de l’innovation.  Ce concours est ouvert à tous les concepteurs publics et privés dans l'Oise ayant réalisé un aménagement au cours de l'année n-1 dans 5 catégories différentes. Le concours comprend 5 catégories distinctes dont les lauréats 2011 ont été : 
</t>
    </r>
    <r>
      <rPr>
        <u/>
        <sz val="10"/>
        <color theme="1"/>
        <rFont val="Calibri"/>
        <family val="2"/>
        <scheme val="minor"/>
      </rPr>
      <t>- Catégorie Constructions et réhabilitations de logements :</t>
    </r>
    <r>
      <rPr>
        <sz val="10"/>
        <color theme="1"/>
        <rFont val="Calibri"/>
        <family val="2"/>
        <scheme val="minor"/>
      </rPr>
      <t xml:space="preserve">
Construction de 7 logements individuels Bâtiments Basse Consommation, Hameau de Froidmont à Bailleul sur Thérain - Maître d’ouvrage : Oise Habitat – Architecte : Gille DE KONNINCK, ARCHETUDE
</t>
    </r>
    <r>
      <rPr>
        <u/>
        <sz val="10"/>
        <color theme="1"/>
        <rFont val="Calibri"/>
        <family val="2"/>
        <scheme val="minor"/>
      </rPr>
      <t>- Catégorie Constructions et réhabilitations d’activités économiques :</t>
    </r>
    <r>
      <rPr>
        <sz val="10"/>
        <color theme="1"/>
        <rFont val="Calibri"/>
        <family val="2"/>
        <scheme val="minor"/>
      </rPr>
      <t xml:space="preserve">
Bâtiment de formation des apprentis à Venette – Maître d’ouvrage : PROMEO – Architecte : François GUIGNETRAND
</t>
    </r>
    <r>
      <rPr>
        <u/>
        <sz val="10"/>
        <color theme="1"/>
        <rFont val="Calibri"/>
        <family val="2"/>
        <scheme val="minor"/>
      </rPr>
      <t xml:space="preserve">- Catégorie Constructions et réhabilitations d’équipements publics : </t>
    </r>
    <r>
      <rPr>
        <sz val="10"/>
        <color theme="1"/>
        <rFont val="Calibri"/>
        <family val="2"/>
        <scheme val="minor"/>
      </rPr>
      <t xml:space="preserve">
Accueil Périscolaire à Fresnes l’Eguillon – Maître d’ouvrage : commune de Fresnes l’Eguillon – Architecte : Société architecte Franck DESCROIX
</t>
    </r>
    <r>
      <rPr>
        <u/>
        <sz val="10"/>
        <color theme="1"/>
        <rFont val="Calibri"/>
        <family val="2"/>
        <scheme val="minor"/>
      </rPr>
      <t>- Catégorie Aménagements publics urbains et ruraux :</t>
    </r>
    <r>
      <rPr>
        <sz val="10"/>
        <color theme="1"/>
        <rFont val="Calibri"/>
        <family val="2"/>
        <scheme val="minor"/>
      </rPr>
      <t xml:space="preserve">
Aménagement des Abords de l’Aisne, rive gauche à  Choisy au Bac - Maître d’ouvrage : ARC – Architecte :  Cabinet ARVAL
</t>
    </r>
    <r>
      <rPr>
        <u/>
        <sz val="10"/>
        <color theme="1"/>
        <rFont val="Calibri"/>
        <family val="2"/>
        <scheme val="minor"/>
      </rPr>
      <t>- Catégorie Prix spécial du Département (maîtrise d’ouvrage CG60) :</t>
    </r>
    <r>
      <rPr>
        <sz val="10"/>
        <color theme="1"/>
        <rFont val="Calibri"/>
        <family val="2"/>
        <scheme val="minor"/>
      </rPr>
      <t xml:space="preserve">
Bâtiment Victor HUGO, Beauvais – Architecte : Cabinet ROCHETTE (3R Architecture)
Enfin, le jury a souhaité délivrer un </t>
    </r>
    <r>
      <rPr>
        <u/>
        <sz val="10"/>
        <color theme="1"/>
        <rFont val="Calibri"/>
        <family val="2"/>
        <scheme val="minor"/>
      </rPr>
      <t>Prix d’Honneur</t>
    </r>
    <r>
      <rPr>
        <sz val="10"/>
        <color theme="1"/>
        <rFont val="Calibri"/>
        <family val="2"/>
        <scheme val="minor"/>
      </rPr>
      <t xml:space="preserve"> au bâtiment du SDIS à Beauvais réalisé par le cabinet ARVAL.
Ce concours dynamique permet de valoriser 5  réalisations et de pouvoir montrer des modèles de réussite dans la prise en compte du développement durable dans les projets.   </t>
    </r>
    <r>
      <rPr>
        <b/>
        <sz val="10"/>
        <color theme="1"/>
        <rFont val="Calibri"/>
        <family val="2"/>
        <scheme val="minor"/>
      </rPr>
      <t xml:space="preserve">                                                                                                                                                                                                                                                                                        
SOUTIEN A L’INITIATIVE ECONOMIQUE DES JEUNES TALENTS DE L’OISE 
</t>
    </r>
    <r>
      <rPr>
        <sz val="10"/>
        <color theme="1"/>
        <rFont val="Calibri"/>
        <family val="2"/>
        <scheme val="minor"/>
      </rPr>
      <t>Le Conseil général organise annuellement le prix « Jeunes Talents de l’Oise » ouvert aux jeunes âgés de 18 à 30 ans. Ce prix s’adresse aux créateurs et aux repreneurs d’entreprises implantées dans le département depuis 1 à 5 années. Son objectif est de porter des projets innovants ayant une utilité sociale et locale. La catégorie « création d’entreprise » récompense 3 entreprises innovantes en matière de développement durable, de nouvelles technologies et de services à la personne. La catégorie « reprise d’entreprise » prime une reprise de commerce ou d’entreprise.</t>
    </r>
  </si>
  <si>
    <r>
      <rPr>
        <b/>
        <sz val="20"/>
        <color theme="1"/>
        <rFont val="Calibri"/>
        <family val="2"/>
        <scheme val="minor"/>
      </rPr>
      <t>BILAN 2012</t>
    </r>
    <r>
      <rPr>
        <b/>
        <sz val="16"/>
        <color theme="1"/>
        <rFont val="Calibri"/>
        <family val="2"/>
        <scheme val="minor"/>
      </rPr>
      <t xml:space="preserve"> DE L'AGENDA 21 (PROGRAMME D'ACTIONS 2006-2012)</t>
    </r>
  </si>
  <si>
    <r>
      <t>Tous les marchés du Département intègrent à minima un critère de développement durable.</t>
    </r>
    <r>
      <rPr>
        <b/>
        <sz val="10"/>
        <color theme="1"/>
        <rFont val="Calibri"/>
        <family val="2"/>
        <scheme val="minor"/>
      </rPr>
      <t xml:space="preserve">
CLAUSES D’INSERTION SOCIALE</t>
    </r>
    <r>
      <rPr>
        <sz val="10"/>
        <color theme="1"/>
        <rFont val="Calibri"/>
        <family val="2"/>
        <scheme val="minor"/>
      </rPr>
      <t xml:space="preserve">
</t>
    </r>
    <r>
      <rPr>
        <sz val="10"/>
        <rFont val="Calibri"/>
        <family val="2"/>
        <scheme val="minor"/>
      </rPr>
      <t xml:space="preserve">Dans le cadre de la mise en œuvre du schéma de développement à 5 ans de l’économie solidaire, le Conseil général de l’Oise a engagé une nouvelle impulsion concernant la mise en place des clauses sociales dans les marchés publics : la généralisation de cette pratique solidaire à l’ensemble des marchés du Département, ainsi qu'un travail pour la territorialisation de sa mise en oeuvre.
Les clauses sociales concernent aussi bien les marchés de services (entretien et nettoyage de bâtiments), que les marchés de construction et les marchés de travaux publics.
</t>
    </r>
    <r>
      <rPr>
        <sz val="10"/>
        <color rgb="FFFF0000"/>
        <rFont val="Calibri"/>
        <family val="2"/>
        <scheme val="minor"/>
      </rPr>
      <t>Ainsi, 16 nouveaux marchés ont fait l’objet d’une clause sociale sur 2011, ce qui représente 22 884.53 heures d’insertion réalisées (soit 14 Equivalents temps plein) pour un prévisionnel de 18 262.25 heures. Ces heures ont été effectuées par 119 personnes.</t>
    </r>
    <r>
      <rPr>
        <sz val="10"/>
        <rFont val="Calibri"/>
        <family val="2"/>
        <scheme val="minor"/>
      </rPr>
      <t xml:space="preserve"> 
</t>
    </r>
    <r>
      <rPr>
        <b/>
        <sz val="10"/>
        <color theme="1"/>
        <rFont val="Calibri"/>
        <family val="2"/>
        <scheme val="minor"/>
      </rPr>
      <t>CLAUSES ENVIRONNEMENTALES</t>
    </r>
    <r>
      <rPr>
        <sz val="10"/>
        <color theme="1"/>
        <rFont val="Calibri"/>
        <family val="2"/>
        <scheme val="minor"/>
      </rPr>
      <t xml:space="preserve">
Un accord-cadre de réalisation de travaux d'impression tous supports, signé en 2011, impose au co-contractant  un engagement relatif à la démarche environnementale.
Pour le marché de fournitures de livres et d'ouvrages de prêt, l'engagement éco-responsable est un critère de selection des offres pondérées à 5 %.
Concernant les marchés relatifs aux bâtiments,  les critères de sélection des offres prennent en compte l'organisation de l'entreprise pour minimiser l'impact environnemental ou encore la méthode de gestion des déchets. 
L'acquisition de véhicules inclut un critère de sélection des offres relatif à la performance en matière de respect de l'environnement pondéré à 20% et la fourniture  de matériel électroménager, un critère de prise en compte du developpement durable pondéré à 10%.
Concernant les travaux routiers, les marchés continuent à inclure des critères de sélection des offres pour inciter les entreprises à respecter l'environnement.</t>
    </r>
  </si>
  <si>
    <r>
      <rPr>
        <b/>
        <sz val="10"/>
        <color theme="1"/>
        <rFont val="Calibri"/>
        <family val="2"/>
        <scheme val="minor"/>
      </rPr>
      <t xml:space="preserve">Nombre d’heures de travail réservées aux personnes en insertion dans les marchés publics du Département
</t>
    </r>
    <r>
      <rPr>
        <u/>
        <sz val="10"/>
        <color theme="1"/>
        <rFont val="Calibri"/>
        <family val="2"/>
        <scheme val="minor"/>
      </rPr>
      <t xml:space="preserve">2010 </t>
    </r>
    <r>
      <rPr>
        <sz val="10"/>
        <color theme="1"/>
        <rFont val="Calibri"/>
        <family val="2"/>
        <scheme val="minor"/>
      </rPr>
      <t>: 7 235 heures d’insertion prévues,  18 985 heures d’insertion réalisées.</t>
    </r>
    <r>
      <rPr>
        <u/>
        <sz val="10"/>
        <color theme="1"/>
        <rFont val="Calibri"/>
        <family val="2"/>
        <scheme val="minor"/>
      </rPr>
      <t xml:space="preserve">
2011</t>
    </r>
    <r>
      <rPr>
        <sz val="10"/>
        <color theme="1"/>
        <rFont val="Calibri"/>
        <family val="2"/>
        <scheme val="minor"/>
      </rPr>
      <t xml:space="preserve"> : 18 262 heures d’insertion prévues, 22 884 heures d’insertion réalisées
</t>
    </r>
    <r>
      <rPr>
        <u/>
        <sz val="10"/>
        <color rgb="FFFF0000"/>
        <rFont val="Calibri"/>
        <family val="2"/>
        <scheme val="minor"/>
      </rPr>
      <t xml:space="preserve">2012 : </t>
    </r>
    <r>
      <rPr>
        <sz val="10"/>
        <color rgb="FFFF0000"/>
        <rFont val="Calibri"/>
        <family val="2"/>
        <scheme val="minor"/>
      </rPr>
      <t>XXX heures d’insertion prévues, XXX heures d’insertion réalisées</t>
    </r>
    <r>
      <rPr>
        <sz val="10"/>
        <color theme="1"/>
        <rFont val="Calibri"/>
        <family val="2"/>
        <scheme val="minor"/>
      </rPr>
      <t xml:space="preserve">
</t>
    </r>
  </si>
  <si>
    <r>
      <rPr>
        <b/>
        <sz val="10"/>
        <color theme="1"/>
        <rFont val="Calibri"/>
        <family val="2"/>
        <scheme val="minor"/>
      </rPr>
      <t xml:space="preserve">LES PROCEDURES DE DEMATERIALISATION 
</t>
    </r>
    <r>
      <rPr>
        <sz val="10"/>
        <color theme="1"/>
        <rFont val="Calibri"/>
        <family val="2"/>
        <scheme val="minor"/>
      </rPr>
      <t xml:space="preserve">Depuis le 1er janvier 2010, la dématérialisation est effective pour les titres de recettes (application de comptabilité publique Hélios), les fichiers de paiement des aides MDPH, les déclarations de grossesses (lien avec la CAF) et les feuilles de soin. Les rapports du Président à l'assemblée et à sa Commission Permanente sont dématérialisés depuis le budget primitif de 2008 (Poséidon).
Au-delà de ce mouvement général, le Département est allé plus loin puisqu’en 2009, le réseau des bornes «Visio-public » a été étendu à l’ensemble des Maisons du Conseil Général (MCG), de manière à intégrer de nouveaux services, dont les prestations du comité départemental d’accès au droit (CDAD). </t>
    </r>
    <r>
      <rPr>
        <sz val="10"/>
        <color rgb="FFFF0000"/>
        <rFont val="Calibri"/>
        <family val="2"/>
        <scheme val="minor"/>
      </rPr>
      <t>En 2010, les bornes «Visio-public » continueront d’être déployées au sein des nouvelles MCG, de manière à intégrer de nouveaux services de l’Etat à vocation sociale, au-delà du premier partenariat noué avec le pôle emploi (ex : gestion des permis de conduire).</t>
    </r>
    <r>
      <rPr>
        <sz val="10"/>
        <color theme="1"/>
        <rFont val="Calibri"/>
        <family val="2"/>
        <scheme val="minor"/>
      </rPr>
      <t xml:space="preserve">
Dans le prolongement de l’informatisation des délibérations du Conseil général et des décisions de sa Commission permanente via le progiciel Poséidon, </t>
    </r>
    <r>
      <rPr>
        <sz val="10"/>
        <color rgb="FFFF0000"/>
        <rFont val="Calibri"/>
        <family val="2"/>
        <scheme val="minor"/>
      </rPr>
      <t>le Département mène les projets consistant à dématérialiser :
- le dépôt de ces actes au contrôle de légalité.
- le Recueil des Actes Administratifs (RAA) du Département.
- la mise à la disposition des élus les dossiers de séance dématérialisés.</t>
    </r>
    <r>
      <rPr>
        <sz val="10"/>
        <color theme="1"/>
        <rFont val="Calibri"/>
        <family val="2"/>
        <scheme val="minor"/>
      </rPr>
      <t xml:space="preserve">
Depuis 2011, la gestion du courrier interne est également dématérialisée et des circuits de validation ont été créés. Pour le Président du Conseil général, les courriers nominatifs lui sont mis à disposition en direct. Quel que soit l’endroit où il se trouve, le Président peut les consulter, les annoter et les retourner vers son secrétariat à partir d’une tablette numérique.
Pour le pôle Solidarité, un système d’échange de fichier entre les établissements médico-sociaux et le Conseil général a été mis en œuvre.
En 2012, l’évaluation des agents du département a été dématérialisée à l’aide d’un développement interne qui a permis la saisie successive de l’évaluation par l’évaluateur, l’agent et les responsables hierarchiques. Un système d’exportation des données de l’ensemble des évaluations a simplifié la préparation de la CAP.
Pour les finances, la dématérialisation du document budgétaire a été réalisé en adéquation au projet national « TOTEM ».
Un projet de dématérialisation du dossier médical en PMI est actuellement en phase pilote. Sa généralisation est prévue sur 2013 </t>
    </r>
    <r>
      <rPr>
        <b/>
        <sz val="10"/>
        <color theme="1"/>
        <rFont val="Calibri"/>
        <family val="2"/>
        <scheme val="minor"/>
      </rPr>
      <t xml:space="preserve">
ESPACE DOCUMENTAIRE
</t>
    </r>
    <r>
      <rPr>
        <sz val="10"/>
        <color theme="1"/>
        <rFont val="Calibri"/>
        <family val="2"/>
        <scheme val="minor"/>
      </rPr>
      <t>Avec l’ouverture de la nouvelle base documentaire i60 refondue et mise en ligne le 11 mai 2010, plus de 1 500 documents sont proposés en téléchargeme</t>
    </r>
    <r>
      <rPr>
        <sz val="11"/>
        <color theme="1"/>
        <rFont val="Calibri"/>
        <family val="2"/>
        <scheme val="minor"/>
      </rPr>
      <t xml:space="preserve">nt. Toute la vie de l’institution départementale se trouve accessible à l’ensemble des équipes et élus  grâce à une meilleure classification et hiérarchisation des contenus et un accès aux documents facilité et plus convivial.
</t>
    </r>
    <r>
      <rPr>
        <u/>
        <sz val="11"/>
        <color theme="1"/>
        <rFont val="Calibri"/>
        <family val="2"/>
        <scheme val="minor"/>
      </rPr>
      <t xml:space="preserve">Vers une cohérence renforcée de l’ensemble de la base : </t>
    </r>
    <r>
      <rPr>
        <sz val="11"/>
        <color theme="1"/>
        <rFont val="Calibri"/>
        <family val="2"/>
        <scheme val="minor"/>
      </rPr>
      <t xml:space="preserve">i60 constitue la première étape de la construction du système d’information documentation complétée par l’informatisation du fonds documentaire :
- Mise à disposition du fonds documentaire (ouvrages, abonnements) depuis une interface web. Ce portail a été ouvert aux agents en novembre 2011.
- Services en lignes : possibilité de réservation de documents, de suggestion d’achats et d’abonnement à des profils de recherche. 
</t>
    </r>
    <r>
      <rPr>
        <sz val="11"/>
        <color rgb="FFFF0000"/>
        <rFont val="Calibri"/>
        <family val="2"/>
        <scheme val="minor"/>
      </rPr>
      <t>- Une GED (gestion électronique des documents par l’indexation et la numérisation) : participation au processus de capitalisation et d’échange d’informations est en cours d’étude.</t>
    </r>
  </si>
  <si>
    <r>
      <rPr>
        <b/>
        <sz val="10"/>
        <color theme="1"/>
        <rFont val="Calibri"/>
        <family val="2"/>
        <scheme val="minor"/>
      </rPr>
      <t>Nombre d’actes administratifs dématérialisés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70 formulaires disponibles sur oise.fr
</t>
    </r>
    <r>
      <rPr>
        <u/>
        <sz val="10"/>
        <color theme="1"/>
        <rFont val="Calibri"/>
        <family val="2"/>
        <scheme val="minor"/>
      </rPr>
      <t xml:space="preserve">2011 </t>
    </r>
    <r>
      <rPr>
        <sz val="10"/>
        <color theme="1"/>
        <rFont val="Calibri"/>
        <family val="2"/>
        <scheme val="minor"/>
      </rPr>
      <t xml:space="preserve">:  NR
</t>
    </r>
    <r>
      <rPr>
        <u/>
        <sz val="10"/>
        <color rgb="FFFF0000"/>
        <rFont val="Calibri"/>
        <family val="2"/>
        <scheme val="minor"/>
      </rPr>
      <t xml:space="preserve">2012 : </t>
    </r>
    <r>
      <rPr>
        <sz val="10"/>
        <color theme="1"/>
        <rFont val="Calibri"/>
        <family val="2"/>
        <scheme val="minor"/>
      </rPr>
      <t xml:space="preserve">
</t>
    </r>
    <r>
      <rPr>
        <b/>
        <sz val="10"/>
        <color theme="1"/>
        <rFont val="Calibri"/>
        <family val="2"/>
        <scheme val="minor"/>
      </rPr>
      <t>Nombre de délibérations / décisions télétransmises au contrôle de légalité</t>
    </r>
    <r>
      <rPr>
        <sz val="10"/>
        <color theme="1"/>
        <rFont val="Calibri"/>
        <family val="2"/>
        <scheme val="minor"/>
      </rPr>
      <t xml:space="preserve">
</t>
    </r>
    <r>
      <rPr>
        <u/>
        <sz val="10"/>
        <color theme="1"/>
        <rFont val="Calibri"/>
        <family val="2"/>
        <scheme val="minor"/>
      </rPr>
      <t xml:space="preserve">2010 </t>
    </r>
    <r>
      <rPr>
        <sz val="10"/>
        <color theme="1"/>
        <rFont val="Calibri"/>
        <family val="2"/>
        <scheme val="minor"/>
      </rPr>
      <t>:  NR</t>
    </r>
    <r>
      <rPr>
        <u/>
        <sz val="10"/>
        <color theme="1"/>
        <rFont val="Calibri"/>
        <family val="2"/>
        <scheme val="minor"/>
      </rPr>
      <t xml:space="preserve">
2011 :</t>
    </r>
    <r>
      <rPr>
        <sz val="10"/>
        <color theme="1"/>
        <rFont val="Calibri"/>
        <family val="2"/>
        <scheme val="minor"/>
      </rPr>
      <t xml:space="preserve"> NR
</t>
    </r>
    <r>
      <rPr>
        <u/>
        <sz val="10"/>
        <color rgb="FFFF0000"/>
        <rFont val="Calibri"/>
        <family val="2"/>
        <scheme val="minor"/>
      </rPr>
      <t xml:space="preserve">2012 : </t>
    </r>
    <r>
      <rPr>
        <u/>
        <sz val="10"/>
        <color theme="1"/>
        <rFont val="Calibri"/>
        <family val="2"/>
        <scheme val="minor"/>
      </rPr>
      <t xml:space="preserve">
</t>
    </r>
    <r>
      <rPr>
        <sz val="10"/>
        <color theme="1"/>
        <rFont val="Calibri"/>
        <family val="2"/>
        <scheme val="minor"/>
      </rPr>
      <t xml:space="preserve">
</t>
    </r>
    <r>
      <rPr>
        <b/>
        <sz val="10"/>
        <color theme="1"/>
        <rFont val="Calibri"/>
        <family val="2"/>
        <scheme val="minor"/>
      </rPr>
      <t>Nombre de services dématérialisés / nombre des projets identifiés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6-7
</t>
    </r>
    <r>
      <rPr>
        <u/>
        <sz val="10"/>
        <color theme="1"/>
        <rFont val="Calibri"/>
        <family val="2"/>
        <scheme val="minor"/>
      </rPr>
      <t xml:space="preserve">2011 </t>
    </r>
    <r>
      <rPr>
        <sz val="10"/>
        <color theme="1"/>
        <rFont val="Calibri"/>
        <family val="2"/>
        <scheme val="minor"/>
      </rPr>
      <t xml:space="preserve">:  11-12
</t>
    </r>
    <r>
      <rPr>
        <u/>
        <sz val="10"/>
        <color rgb="FFFF0000"/>
        <rFont val="Calibri"/>
        <family val="2"/>
        <scheme val="minor"/>
      </rPr>
      <t xml:space="preserve">2012 : </t>
    </r>
    <r>
      <rPr>
        <sz val="10"/>
        <color theme="1"/>
        <rFont val="Calibri"/>
        <family val="2"/>
        <scheme val="minor"/>
      </rPr>
      <t xml:space="preserve">
</t>
    </r>
    <r>
      <rPr>
        <b/>
        <sz val="10"/>
        <color theme="1"/>
        <rFont val="Calibri"/>
        <family val="2"/>
        <scheme val="minor"/>
      </rPr>
      <t>Nombre de visites sur la banque de données i-60 en interne</t>
    </r>
    <r>
      <rPr>
        <sz val="10"/>
        <color theme="1"/>
        <rFont val="Calibri"/>
        <family val="2"/>
        <scheme val="minor"/>
      </rPr>
      <t xml:space="preserve">
</t>
    </r>
    <r>
      <rPr>
        <u/>
        <sz val="10"/>
        <color theme="1"/>
        <rFont val="Calibri"/>
        <family val="2"/>
        <scheme val="minor"/>
      </rPr>
      <t xml:space="preserve">2010 (janvier à juillet) : </t>
    </r>
    <r>
      <rPr>
        <sz val="10"/>
        <color theme="1"/>
        <rFont val="Calibri"/>
        <family val="2"/>
        <scheme val="minor"/>
      </rPr>
      <t xml:space="preserve">6 604 visiteurs différents / 14 400 visites / 135 213 pages visitées
</t>
    </r>
    <r>
      <rPr>
        <u/>
        <sz val="10"/>
        <color theme="1"/>
        <rFont val="Calibri"/>
        <family val="2"/>
        <scheme val="minor"/>
      </rPr>
      <t>2011 (année complète) :</t>
    </r>
    <r>
      <rPr>
        <sz val="10"/>
        <color theme="1"/>
        <rFont val="Calibri"/>
        <family val="2"/>
        <scheme val="minor"/>
      </rPr>
      <t xml:space="preserve">  4 466 visiteurs différents / 8 694 visites / 85 052 pages consultées 
</t>
    </r>
    <r>
      <rPr>
        <i/>
        <sz val="10"/>
        <color theme="1"/>
        <rFont val="Calibri"/>
        <family val="2"/>
        <scheme val="minor"/>
      </rPr>
      <t xml:space="preserve">L’écart entre ces chiffres s’explique par l’effet « nouveauté » du site i60 en 2010 et que l’accès actuel est un peu lent. Il est prévu de migrer en 2013 le site i60 actuellement sous Zope CPS sur une nouvelle architecture sous Typo3 comme le nouvel Intranet.
</t>
    </r>
    <r>
      <rPr>
        <u/>
        <sz val="10"/>
        <color rgb="FFFF0000"/>
        <rFont val="Calibri"/>
        <family val="2"/>
        <scheme val="minor"/>
      </rPr>
      <t>2012 :</t>
    </r>
    <r>
      <rPr>
        <sz val="10"/>
        <color rgb="FFFF0000"/>
        <rFont val="Calibri"/>
        <family val="2"/>
        <scheme val="minor"/>
      </rPr>
      <t xml:space="preserve">  XXX visiteurs différents / XXX visites / XXX pages consultées</t>
    </r>
    <r>
      <rPr>
        <sz val="10"/>
        <color theme="1"/>
        <rFont val="Calibri"/>
        <family val="2"/>
        <scheme val="minor"/>
      </rPr>
      <t xml:space="preserve"> </t>
    </r>
  </si>
  <si>
    <r>
      <rPr>
        <b/>
        <sz val="10"/>
        <color theme="1"/>
        <rFont val="Calibri"/>
        <family val="2"/>
        <scheme val="minor"/>
      </rPr>
      <t>ECO-CONSOMMATION DU DEPARTEMENT</t>
    </r>
    <r>
      <rPr>
        <sz val="10"/>
        <color theme="1"/>
        <rFont val="Calibri"/>
        <family val="2"/>
        <scheme val="minor"/>
      </rPr>
      <t xml:space="preserve">
Dès 2006, le Département s'est engagé dans une gestion éco-responsable de ses achats de fournitures et de consommables, avec en premier le tri sélectif du papier. Cette sensibilisation sur la consommation du papier a ainsi permis depuis d'éviter l'achat  de 6300 ramettes de papier, Fort de cette expérience, le Département a développé d'autres filières de collecte et de ramassage de gestion des piles, de cartouches d'encre, de bouchons et de matériels informatiques.
</t>
    </r>
    <r>
      <rPr>
        <sz val="10"/>
        <color rgb="FFFF0000"/>
        <rFont val="Calibri"/>
        <family val="2"/>
        <scheme val="minor"/>
      </rPr>
      <t xml:space="preserve">En 2011, 905 kg de piles ont ainsi été recyclés (soit + 63% par rapport à 2006), 2 957 kg de cartouches d'encre, 164 kg de lampes et néons et 940 kg de bouchons. </t>
    </r>
    <r>
      <rPr>
        <sz val="10"/>
        <color theme="1"/>
        <rFont val="Calibri"/>
        <family val="2"/>
        <scheme val="minor"/>
      </rPr>
      <t xml:space="preserve">
</t>
    </r>
    <r>
      <rPr>
        <b/>
        <sz val="10"/>
        <color theme="1"/>
        <rFont val="Calibri"/>
        <family val="2"/>
        <scheme val="minor"/>
      </rPr>
      <t>SENSIBILISATION DES AGENTS DU CONSEIL GENERAL</t>
    </r>
    <r>
      <rPr>
        <sz val="10"/>
        <color theme="1"/>
        <rFont val="Calibri"/>
        <family val="2"/>
        <scheme val="minor"/>
      </rPr>
      <t xml:space="preserve">
Composé de 17 éco-agents, le Comité interne éco-responsable ont activement participé en  2012 à la collecte des données nécessaires à la réalisation du bilan carbone de la collectivité. Ils se sont réunis 3 fois dans l'année, ont publié une lettre sur la valorisation des déchets et les ressourceries dans l'Oise, et ont enfin participé à la visite d'une chaufferie biomasse sur Breteuil.
</t>
    </r>
    <r>
      <rPr>
        <b/>
        <sz val="10"/>
        <color theme="1"/>
        <rFont val="Calibri"/>
        <family val="2"/>
        <scheme val="minor"/>
      </rPr>
      <t>PARC AUTOMOBILE - ACHATS ECO-RESPONSABLES</t>
    </r>
    <r>
      <rPr>
        <sz val="10"/>
        <color theme="1"/>
        <rFont val="Calibri"/>
        <family val="2"/>
        <scheme val="minor"/>
      </rPr>
      <t xml:space="preserve">
Dès 2005, le Département s'est engagé dans une démarche d'achats éco-responsables pour son parc automobile, avec l'achat de 3 véhicules à moteur hybride en 2006 et suivi de 6 véhicules bioéthanol en 2007. En 2009, le parc se composait de 32 véhicules propres sur 531, soit soit près de 6% du parc départemental en véhicules propres.
En 2010, le Département a conventionné avec l'agglomération du Beauvaisis permettant l'utilisation du GNV comme carburant pour ses 25 véhicules hybrides, dont 23 légers et 2 fourgonnettes. 
Les agents du Service du Parc Automobile et du garage départemental ont reçu en 2012 une formation technique concernant l'utilisation et la maintenance de la base de la future station GNV (sur le site cheminot du Beauvaisis). Ils peuvent donc transmettre les consignes d'emploi et de sécurité aux automobilistes concernés.</t>
    </r>
  </si>
  <si>
    <r>
      <rPr>
        <b/>
        <sz val="10"/>
        <color theme="1"/>
        <rFont val="Calibri"/>
        <family val="2"/>
        <scheme val="minor"/>
      </rPr>
      <t xml:space="preserve">Tonnage de produits recyclés
</t>
    </r>
    <r>
      <rPr>
        <sz val="10"/>
        <color theme="1"/>
        <rFont val="Calibri"/>
        <family val="2"/>
        <scheme val="minor"/>
      </rPr>
      <t xml:space="preserve">Objectif pour 2012 : 300 tonnes
</t>
    </r>
    <r>
      <rPr>
        <u/>
        <sz val="10"/>
        <color theme="1"/>
        <rFont val="Calibri"/>
        <family val="2"/>
        <scheme val="minor"/>
      </rPr>
      <t xml:space="preserve">2006 : </t>
    </r>
    <r>
      <rPr>
        <sz val="10"/>
        <color theme="1"/>
        <rFont val="Calibri"/>
        <family val="2"/>
        <scheme val="minor"/>
      </rPr>
      <t xml:space="preserve">39,78 tonnes
</t>
    </r>
    <r>
      <rPr>
        <u/>
        <sz val="10"/>
        <color theme="1"/>
        <rFont val="Calibri"/>
        <family val="2"/>
        <scheme val="minor"/>
      </rPr>
      <t xml:space="preserve">2007 : </t>
    </r>
    <r>
      <rPr>
        <sz val="10"/>
        <color theme="1"/>
        <rFont val="Calibri"/>
        <family val="2"/>
        <scheme val="minor"/>
      </rPr>
      <t xml:space="preserve">84,66 tonnes
</t>
    </r>
    <r>
      <rPr>
        <u/>
        <sz val="10"/>
        <color theme="1"/>
        <rFont val="Calibri"/>
        <family val="2"/>
        <scheme val="minor"/>
      </rPr>
      <t xml:space="preserve">2008 : </t>
    </r>
    <r>
      <rPr>
        <sz val="10"/>
        <color theme="1"/>
        <rFont val="Calibri"/>
        <family val="2"/>
        <scheme val="minor"/>
      </rPr>
      <t xml:space="preserve">153 tonnes
</t>
    </r>
    <r>
      <rPr>
        <u/>
        <sz val="10"/>
        <color theme="1"/>
        <rFont val="Calibri"/>
        <family val="2"/>
        <scheme val="minor"/>
      </rPr>
      <t xml:space="preserve">2009 : </t>
    </r>
    <r>
      <rPr>
        <sz val="10"/>
        <color theme="1"/>
        <rFont val="Calibri"/>
        <family val="2"/>
        <scheme val="minor"/>
      </rPr>
      <t xml:space="preserve">180 tonnes
</t>
    </r>
    <r>
      <rPr>
        <u/>
        <sz val="10"/>
        <color theme="1"/>
        <rFont val="Calibri"/>
        <family val="2"/>
        <scheme val="minor"/>
      </rPr>
      <t xml:space="preserve">2010 : </t>
    </r>
    <r>
      <rPr>
        <sz val="10"/>
        <color theme="1"/>
        <rFont val="Calibri"/>
        <family val="2"/>
        <scheme val="minor"/>
      </rPr>
      <t xml:space="preserve">224,6 tonnes
</t>
    </r>
    <r>
      <rPr>
        <u/>
        <sz val="10"/>
        <color theme="1"/>
        <rFont val="Calibri"/>
        <family val="2"/>
        <scheme val="minor"/>
      </rPr>
      <t>2011 :</t>
    </r>
    <r>
      <rPr>
        <sz val="10"/>
        <color theme="1"/>
        <rFont val="Calibri"/>
        <family val="2"/>
        <scheme val="minor"/>
      </rPr>
      <t xml:space="preserve"> 362,6 tonnes
</t>
    </r>
    <r>
      <rPr>
        <u/>
        <sz val="10"/>
        <color rgb="FFFF0000"/>
        <rFont val="Calibri"/>
        <family val="2"/>
        <scheme val="minor"/>
      </rPr>
      <t xml:space="preserve">2012 : </t>
    </r>
    <r>
      <rPr>
        <sz val="10"/>
        <color rgb="FFFF0000"/>
        <rFont val="Calibri"/>
        <family val="2"/>
        <scheme val="minor"/>
      </rPr>
      <t>XXX tonnes</t>
    </r>
    <r>
      <rPr>
        <sz val="10"/>
        <color theme="1"/>
        <rFont val="Calibri"/>
        <family val="2"/>
        <scheme val="minor"/>
      </rPr>
      <t xml:space="preserve">
</t>
    </r>
    <r>
      <rPr>
        <b/>
        <sz val="10"/>
        <color theme="1"/>
        <rFont val="Calibri"/>
        <family val="2"/>
        <scheme val="minor"/>
      </rPr>
      <t>Baisse des achats sur une année</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- 4 000 ramettes de  papier / - 1 012 000 enveloppes
</t>
    </r>
    <r>
      <rPr>
        <u/>
        <sz val="10"/>
        <color theme="1"/>
        <rFont val="Calibri"/>
        <family val="2"/>
        <scheme val="minor"/>
      </rPr>
      <t>2010 :</t>
    </r>
    <r>
      <rPr>
        <sz val="10"/>
        <color theme="1"/>
        <rFont val="Calibri"/>
        <family val="2"/>
        <scheme val="minor"/>
      </rPr>
      <t xml:space="preserve"> - 2 700 ramettes de papier
</t>
    </r>
    <r>
      <rPr>
        <u/>
        <sz val="10"/>
        <rFont val="Calibri"/>
        <family val="2"/>
        <scheme val="minor"/>
      </rPr>
      <t>2011</t>
    </r>
    <r>
      <rPr>
        <sz val="10"/>
        <rFont val="Calibri"/>
        <family val="2"/>
        <scheme val="minor"/>
      </rPr>
      <t xml:space="preserve"> :  + 380 ramettes de papier
</t>
    </r>
    <r>
      <rPr>
        <u/>
        <sz val="10"/>
        <color rgb="FFFF0000"/>
        <rFont val="Calibri"/>
        <family val="2"/>
        <scheme val="minor"/>
      </rPr>
      <t xml:space="preserve">2012 : </t>
    </r>
    <r>
      <rPr>
        <sz val="10"/>
        <color rgb="FFFF0000"/>
        <rFont val="Calibri"/>
        <family val="2"/>
        <scheme val="minor"/>
      </rPr>
      <t>XXX ramettes de papier</t>
    </r>
    <r>
      <rPr>
        <sz val="10"/>
        <color theme="1"/>
        <rFont val="Calibri"/>
        <family val="2"/>
        <scheme val="minor"/>
      </rPr>
      <t xml:space="preserve">
</t>
    </r>
    <r>
      <rPr>
        <b/>
        <sz val="10"/>
        <color theme="1"/>
        <rFont val="Calibri"/>
        <family val="2"/>
        <scheme val="minor"/>
      </rPr>
      <t xml:space="preserve">
Véhicules propres
</t>
    </r>
    <r>
      <rPr>
        <sz val="10"/>
        <color theme="1"/>
        <rFont val="Calibri"/>
        <family val="2"/>
        <scheme val="minor"/>
      </rPr>
      <t>Objectif 2012 : 20 % du parc</t>
    </r>
    <r>
      <rPr>
        <u/>
        <sz val="10"/>
        <color theme="1"/>
        <rFont val="Calibri"/>
        <family val="2"/>
        <scheme val="minor"/>
      </rPr>
      <t xml:space="preserve">
2009 :</t>
    </r>
    <r>
      <rPr>
        <sz val="10"/>
        <color theme="1"/>
        <rFont val="Calibri"/>
        <family val="2"/>
        <scheme val="minor"/>
      </rPr>
      <t xml:space="preserve"> 6,03 % du parc
</t>
    </r>
    <r>
      <rPr>
        <u/>
        <sz val="10"/>
        <rFont val="Calibri"/>
        <family val="2"/>
        <scheme val="minor"/>
      </rPr>
      <t>2010 :</t>
    </r>
    <r>
      <rPr>
        <sz val="10"/>
        <rFont val="Calibri"/>
        <family val="2"/>
        <scheme val="minor"/>
      </rPr>
      <t xml:space="preserve"> 6,03 % du parc
</t>
    </r>
    <r>
      <rPr>
        <u/>
        <sz val="10"/>
        <rFont val="Calibri"/>
        <family val="2"/>
        <scheme val="minor"/>
      </rPr>
      <t>2011 :</t>
    </r>
    <r>
      <rPr>
        <sz val="10"/>
        <rFont val="Calibri"/>
        <family val="2"/>
        <scheme val="minor"/>
      </rPr>
      <t xml:space="preserve"> 6,17 % du parc
</t>
    </r>
    <r>
      <rPr>
        <u/>
        <sz val="10"/>
        <color rgb="FFFF0000"/>
        <rFont val="Calibri"/>
        <family val="2"/>
        <scheme val="minor"/>
      </rPr>
      <t xml:space="preserve">2012 : </t>
    </r>
    <r>
      <rPr>
        <sz val="10"/>
        <color rgb="FFFF0000"/>
        <rFont val="Calibri"/>
        <family val="2"/>
        <scheme val="minor"/>
      </rPr>
      <t>XX % du parc</t>
    </r>
  </si>
  <si>
    <r>
      <t xml:space="preserve">
</t>
    </r>
    <r>
      <rPr>
        <b/>
        <sz val="10"/>
        <color theme="1"/>
        <rFont val="Calibri"/>
        <family val="2"/>
        <scheme val="minor"/>
      </rPr>
      <t xml:space="preserve">Autres  produits recyclés
</t>
    </r>
    <r>
      <rPr>
        <sz val="10"/>
        <color theme="1"/>
        <rFont val="Calibri"/>
        <family val="2"/>
        <scheme val="minor"/>
      </rPr>
      <t xml:space="preserve">
</t>
    </r>
    <r>
      <rPr>
        <b/>
        <sz val="10"/>
        <color theme="1"/>
        <rFont val="Calibri"/>
        <family val="2"/>
        <scheme val="minor"/>
      </rPr>
      <t>Piles</t>
    </r>
    <r>
      <rPr>
        <sz val="10"/>
        <color theme="1"/>
        <rFont val="Calibri"/>
        <family val="2"/>
        <scheme val="minor"/>
      </rPr>
      <t xml:space="preserve">
2009: 562 kg
2010 : 643 kg
2011 : 905 kg 
</t>
    </r>
    <r>
      <rPr>
        <sz val="10"/>
        <color rgb="FFFF0000"/>
        <rFont val="Calibri"/>
        <family val="2"/>
        <scheme val="minor"/>
      </rPr>
      <t xml:space="preserve">2012 :  XXX kg
</t>
    </r>
    <r>
      <rPr>
        <sz val="10"/>
        <color theme="1"/>
        <rFont val="Calibri"/>
        <family val="2"/>
        <scheme val="minor"/>
      </rPr>
      <t xml:space="preserve">
</t>
    </r>
    <r>
      <rPr>
        <b/>
        <sz val="10"/>
        <color theme="1"/>
        <rFont val="Calibri"/>
        <family val="2"/>
        <scheme val="minor"/>
      </rPr>
      <t xml:space="preserve">Cartouches d'encre: </t>
    </r>
    <r>
      <rPr>
        <sz val="10"/>
        <color theme="1"/>
        <rFont val="Calibri"/>
        <family val="2"/>
        <scheme val="minor"/>
      </rPr>
      <t xml:space="preserve">
2011 : 2957 kg
</t>
    </r>
    <r>
      <rPr>
        <sz val="10"/>
        <color rgb="FFFF0000"/>
        <rFont val="Calibri"/>
        <family val="2"/>
        <scheme val="minor"/>
      </rPr>
      <t>2012 : XXXX kg</t>
    </r>
    <r>
      <rPr>
        <sz val="10"/>
        <color theme="1"/>
        <rFont val="Calibri"/>
        <family val="2"/>
        <scheme val="minor"/>
      </rPr>
      <t xml:space="preserve">
</t>
    </r>
    <r>
      <rPr>
        <b/>
        <sz val="10"/>
        <color theme="1"/>
        <rFont val="Calibri"/>
        <family val="2"/>
        <scheme val="minor"/>
      </rPr>
      <t xml:space="preserve">Lampes et néons :  </t>
    </r>
    <r>
      <rPr>
        <sz val="10"/>
        <color theme="1"/>
        <rFont val="Calibri"/>
        <family val="2"/>
        <scheme val="minor"/>
      </rPr>
      <t xml:space="preserve">
2010 : 107 kg
2011  : 164 kg
</t>
    </r>
    <r>
      <rPr>
        <sz val="10"/>
        <color rgb="FFFF0000"/>
        <rFont val="Calibri"/>
        <family val="2"/>
        <scheme val="minor"/>
      </rPr>
      <t>2012 : XXX kg</t>
    </r>
    <r>
      <rPr>
        <sz val="10"/>
        <color theme="1"/>
        <rFont val="Calibri"/>
        <family val="2"/>
        <scheme val="minor"/>
      </rPr>
      <t xml:space="preserve">
</t>
    </r>
    <r>
      <rPr>
        <b/>
        <sz val="10"/>
        <color theme="1"/>
        <rFont val="Calibri"/>
        <family val="2"/>
        <scheme val="minor"/>
      </rPr>
      <t xml:space="preserve">Bouchons : </t>
    </r>
    <r>
      <rPr>
        <sz val="10"/>
        <color theme="1"/>
        <rFont val="Calibri"/>
        <family val="2"/>
        <scheme val="minor"/>
      </rPr>
      <t xml:space="preserve">
2010  :  2 tonnes
2011  :  940 kg (baisse expliquée par le stockage en prévision du concours DD)
</t>
    </r>
    <r>
      <rPr>
        <sz val="10"/>
        <color rgb="FFFF0000"/>
        <rFont val="Calibri"/>
        <family val="2"/>
        <scheme val="minor"/>
      </rPr>
      <t>2012 : XXX kg</t>
    </r>
  </si>
  <si>
    <r>
      <rPr>
        <b/>
        <sz val="10"/>
        <color theme="1"/>
        <rFont val="Calibri"/>
        <family val="2"/>
        <scheme val="minor"/>
      </rPr>
      <t xml:space="preserve">Nombre de personnes à mobilité réduite ou handicapées recensées </t>
    </r>
    <r>
      <rPr>
        <sz val="10"/>
        <color theme="1"/>
        <rFont val="Calibri"/>
        <family val="2"/>
        <scheme val="minor"/>
      </rPr>
      <t xml:space="preserve">(contrat de 6 mois minimum)
</t>
    </r>
    <r>
      <rPr>
        <u/>
        <sz val="10"/>
        <color theme="1"/>
        <rFont val="Calibri"/>
        <family val="2"/>
        <scheme val="minor"/>
      </rPr>
      <t>2010 :</t>
    </r>
    <r>
      <rPr>
        <sz val="10"/>
        <color theme="1"/>
        <rFont val="Calibri"/>
        <family val="2"/>
        <scheme val="minor"/>
      </rPr>
      <t xml:space="preserve"> 106 agents
</t>
    </r>
    <r>
      <rPr>
        <u/>
        <sz val="10"/>
        <color theme="1"/>
        <rFont val="Calibri"/>
        <family val="2"/>
        <scheme val="minor"/>
      </rPr>
      <t>2011 :</t>
    </r>
    <r>
      <rPr>
        <sz val="10"/>
        <color theme="1"/>
        <rFont val="Calibri"/>
        <family val="2"/>
        <scheme val="minor"/>
      </rPr>
      <t xml:space="preserve"> 120 agents
</t>
    </r>
    <r>
      <rPr>
        <u/>
        <sz val="10"/>
        <color rgb="FFFF0000"/>
        <rFont val="Calibri"/>
        <family val="2"/>
        <scheme val="minor"/>
      </rPr>
      <t xml:space="preserve">2012 : </t>
    </r>
    <r>
      <rPr>
        <sz val="10"/>
        <color rgb="FFFF0000"/>
        <rFont val="Calibri"/>
        <family val="2"/>
        <scheme val="minor"/>
      </rPr>
      <t>XXX agents</t>
    </r>
    <r>
      <rPr>
        <sz val="10"/>
        <color theme="1"/>
        <rFont val="Calibri"/>
        <family val="2"/>
        <scheme val="minor"/>
      </rPr>
      <t xml:space="preserve">
</t>
    </r>
  </si>
  <si>
    <r>
      <t>Avec le Réseau Oise, l'Oisoscope et la version mobile du site, le Département propose, depuis mars 2010, un panel d'outils de communication numérique, à la fois pour diffuser de l'information, mais également pour permettre aux associations de l'Oise de disposer d'un véritable kit de communication électronique.</t>
    </r>
    <r>
      <rPr>
        <b/>
        <sz val="10"/>
        <color theme="1"/>
        <rFont val="Calibri"/>
        <family val="2"/>
        <scheme val="minor"/>
      </rPr>
      <t xml:space="preserve">
</t>
    </r>
    <r>
      <rPr>
        <sz val="10"/>
        <rFont val="Calibri"/>
        <family val="2"/>
        <scheme val="minor"/>
      </rPr>
      <t xml:space="preserve">- </t>
    </r>
    <r>
      <rPr>
        <b/>
        <sz val="10"/>
        <rFont val="Calibri"/>
        <family val="2"/>
        <scheme val="minor"/>
      </rPr>
      <t>Réseau Oise</t>
    </r>
    <r>
      <rPr>
        <sz val="10"/>
        <rFont val="Calibri"/>
        <family val="2"/>
        <scheme val="minor"/>
      </rPr>
      <t xml:space="preserve"> : un réseau social, créé en mars 2010, via une plateforme web permettant l’échange dématérialisé d’informations.    </t>
    </r>
    <r>
      <rPr>
        <sz val="10"/>
        <color rgb="FFFF0000"/>
        <rFont val="Calibri"/>
        <family val="2"/>
        <scheme val="minor"/>
      </rPr>
      <t>2 417 associations sont inscrites sur le Réseau Oise, et plus de 5 541 discussions ont été enregistrées depuis février 2010.</t>
    </r>
    <r>
      <rPr>
        <sz val="10"/>
        <rFont val="Calibri"/>
        <family val="2"/>
        <scheme val="minor"/>
      </rPr>
      <t xml:space="preserve">
- </t>
    </r>
    <r>
      <rPr>
        <b/>
        <sz val="10"/>
        <rFont val="Calibri"/>
        <family val="2"/>
        <scheme val="minor"/>
      </rPr>
      <t xml:space="preserve">Oisoscope </t>
    </r>
    <r>
      <rPr>
        <sz val="10"/>
        <rFont val="Calibri"/>
        <family val="2"/>
        <scheme val="minor"/>
      </rPr>
      <t xml:space="preserve">: un portail web de l’actualité locale et culturelle, créé en mars 2010 et alimenté par le Conseil général, les associations et les communes ;
- </t>
    </r>
    <r>
      <rPr>
        <b/>
        <sz val="10"/>
        <rFont val="Calibri"/>
        <family val="2"/>
        <scheme val="minor"/>
      </rPr>
      <t>Version mobile du site</t>
    </r>
    <r>
      <rPr>
        <sz val="10"/>
        <rFont val="Calibri"/>
        <family val="2"/>
        <scheme val="minor"/>
      </rPr>
      <t xml:space="preserve"> : créée en novembre 2010, est une version allégée du site pour une lecture à partir d'un téléphone mobile et accessible depuis Oise.fr.
</t>
    </r>
    <r>
      <rPr>
        <b/>
        <sz val="10"/>
        <rFont val="Calibri"/>
        <family val="2"/>
        <scheme val="minor"/>
      </rPr>
      <t xml:space="preserve">- Application Oise'App : </t>
    </r>
    <r>
      <rPr>
        <sz val="10"/>
        <rFont val="Calibri"/>
        <family val="2"/>
        <scheme val="minor"/>
      </rPr>
      <t xml:space="preserve">une application pour Iphone/Ipod disponible gratuitement sur l'apple store. </t>
    </r>
    <r>
      <rPr>
        <sz val="10"/>
        <color rgb="FFFF0000"/>
        <rFont val="Calibri"/>
        <family val="2"/>
        <scheme val="minor"/>
      </rPr>
      <t>1 625 mobinautes ont téléchargé l'application Oise'App du Conseil général en 2011 (3 372 entre 2010 et 2011).</t>
    </r>
    <r>
      <rPr>
        <sz val="10"/>
        <color theme="1"/>
        <rFont val="Calibri"/>
        <family val="2"/>
        <scheme val="minor"/>
      </rPr>
      <t xml:space="preserve">
</t>
    </r>
    <r>
      <rPr>
        <sz val="10"/>
        <color rgb="FFFF0000"/>
        <rFont val="Calibri"/>
        <family val="2"/>
        <scheme val="minor"/>
      </rPr>
      <t>Le niveau d'accessibilité des sites Internet du Conseil général est le Bronze sur le référentiel RGAA. L'objectif pour 2012 est de passer l'intégralité du site au niveau Argent.</t>
    </r>
  </si>
  <si>
    <r>
      <rPr>
        <b/>
        <sz val="10"/>
        <color theme="1"/>
        <rFont val="Calibri"/>
        <family val="2"/>
        <scheme val="minor"/>
      </rPr>
      <t>Nombre de visiteurs sur le site Internet (Oise.fr seul)</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819 656 visiteurs et 2 901 337 pages vues
</t>
    </r>
    <r>
      <rPr>
        <u/>
        <sz val="10"/>
        <rFont val="Calibri"/>
        <family val="2"/>
        <scheme val="minor"/>
      </rPr>
      <t xml:space="preserve">2010 </t>
    </r>
    <r>
      <rPr>
        <sz val="10"/>
        <rFont val="Calibri"/>
        <family val="2"/>
        <scheme val="minor"/>
      </rPr>
      <t>:  909 458 visiteurs et 3 367 373 pages vues</t>
    </r>
    <r>
      <rPr>
        <u/>
        <sz val="10"/>
        <rFont val="Calibri"/>
        <family val="2"/>
        <scheme val="minor"/>
      </rPr>
      <t xml:space="preserve">
2011 </t>
    </r>
    <r>
      <rPr>
        <sz val="10"/>
        <rFont val="Calibri"/>
        <family val="2"/>
        <scheme val="minor"/>
      </rPr>
      <t xml:space="preserve">: 611 039 visiteurs et 2 198 309 pages vues
</t>
    </r>
    <r>
      <rPr>
        <u/>
        <sz val="10"/>
        <color rgb="FFFF0000"/>
        <rFont val="Calibri"/>
        <family val="2"/>
        <scheme val="minor"/>
      </rPr>
      <t xml:space="preserve">2012 : </t>
    </r>
    <r>
      <rPr>
        <sz val="10"/>
        <color rgb="FFFF0000"/>
        <rFont val="Calibri"/>
        <family val="2"/>
        <scheme val="minor"/>
      </rPr>
      <t>XXX visiteurs et XXX pages vues</t>
    </r>
    <r>
      <rPr>
        <sz val="10"/>
        <color theme="1"/>
        <rFont val="Calibri"/>
        <family val="2"/>
        <scheme val="minor"/>
      </rPr>
      <t xml:space="preserve">
</t>
    </r>
    <r>
      <rPr>
        <b/>
        <sz val="10"/>
        <color theme="1"/>
        <rFont val="Calibri"/>
        <family val="2"/>
        <scheme val="minor"/>
      </rPr>
      <t>Nombre d’inscrits sur le réseau Oise</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4 010
</t>
    </r>
    <r>
      <rPr>
        <u/>
        <sz val="10"/>
        <rFont val="Calibri"/>
        <family val="2"/>
        <scheme val="minor"/>
      </rPr>
      <t>2011 :</t>
    </r>
    <r>
      <rPr>
        <sz val="10"/>
        <rFont val="Calibri"/>
        <family val="2"/>
        <scheme val="minor"/>
      </rPr>
      <t xml:space="preserve"> 7 084
</t>
    </r>
    <r>
      <rPr>
        <u/>
        <sz val="10"/>
        <color rgb="FFFF0000"/>
        <rFont val="Calibri"/>
        <family val="2"/>
        <scheme val="minor"/>
      </rPr>
      <t>2012 :</t>
    </r>
    <r>
      <rPr>
        <sz val="10"/>
        <color rgb="FFFF0000"/>
        <rFont val="Calibri"/>
        <family val="2"/>
        <scheme val="minor"/>
      </rPr>
      <t xml:space="preserve"> XXX</t>
    </r>
    <r>
      <rPr>
        <sz val="10"/>
        <color theme="1"/>
        <rFont val="Calibri"/>
        <family val="2"/>
        <scheme val="minor"/>
      </rPr>
      <t xml:space="preserve">
</t>
    </r>
    <r>
      <rPr>
        <b/>
        <sz val="10"/>
        <color theme="1"/>
        <rFont val="Calibri"/>
        <family val="2"/>
        <scheme val="minor"/>
      </rPr>
      <t xml:space="preserve">Nombre de visiteurs sur le réseau Oise depuis son ouverture en mars 2010 </t>
    </r>
    <r>
      <rPr>
        <sz val="10"/>
        <color theme="1"/>
        <rFont val="Calibri"/>
        <family val="2"/>
        <scheme val="minor"/>
      </rPr>
      <t xml:space="preserve">
</t>
    </r>
    <r>
      <rPr>
        <u/>
        <sz val="10"/>
        <rFont val="Calibri"/>
        <family val="2"/>
        <scheme val="minor"/>
      </rPr>
      <t xml:space="preserve">juin 2012 </t>
    </r>
    <r>
      <rPr>
        <sz val="10"/>
        <rFont val="Calibri"/>
        <family val="2"/>
        <scheme val="minor"/>
      </rPr>
      <t xml:space="preserve">: 106 171
</t>
    </r>
    <r>
      <rPr>
        <u/>
        <sz val="10"/>
        <color rgb="FFFF0000"/>
        <rFont val="Calibri"/>
        <family val="2"/>
        <scheme val="minor"/>
      </rPr>
      <t xml:space="preserve">décembre 2012 : </t>
    </r>
    <r>
      <rPr>
        <sz val="10"/>
        <color rgb="FFFF0000"/>
        <rFont val="Calibri"/>
        <family val="2"/>
        <scheme val="minor"/>
      </rPr>
      <t>XXX</t>
    </r>
    <r>
      <rPr>
        <sz val="10"/>
        <color theme="1"/>
        <rFont val="Calibri"/>
        <family val="2"/>
        <scheme val="minor"/>
      </rPr>
      <t xml:space="preserve">
</t>
    </r>
    <r>
      <rPr>
        <b/>
        <sz val="10"/>
        <color theme="1"/>
        <rFont val="Calibri"/>
        <family val="2"/>
        <scheme val="minor"/>
      </rPr>
      <t>Nombre d’événements relayés sur l’Oisoscope depuis son ouverture en mars 2010</t>
    </r>
    <r>
      <rPr>
        <sz val="10"/>
        <color theme="1"/>
        <rFont val="Calibri"/>
        <family val="2"/>
        <scheme val="minor"/>
      </rPr>
      <t xml:space="preserve">
</t>
    </r>
    <r>
      <rPr>
        <u/>
        <sz val="10"/>
        <rFont val="Calibri"/>
        <family val="2"/>
        <scheme val="minor"/>
      </rPr>
      <t>juin 2012 :</t>
    </r>
    <r>
      <rPr>
        <sz val="10"/>
        <rFont val="Calibri"/>
        <family val="2"/>
        <scheme val="minor"/>
      </rPr>
      <t xml:space="preserve">  1 439 évènements validés
</t>
    </r>
    <r>
      <rPr>
        <u/>
        <sz val="10"/>
        <color rgb="FFFF0000"/>
        <rFont val="Calibri"/>
        <family val="2"/>
        <scheme val="minor"/>
      </rPr>
      <t xml:space="preserve">décembre 2012 : </t>
    </r>
    <r>
      <rPr>
        <sz val="10"/>
        <color rgb="FFFF0000"/>
        <rFont val="Calibri"/>
        <family val="2"/>
        <scheme val="minor"/>
      </rPr>
      <t xml:space="preserve"> XXX évènements validés</t>
    </r>
  </si>
  <si>
    <r>
      <t>Suivi de ces outils par la</t>
    </r>
    <r>
      <rPr>
        <b/>
        <sz val="10"/>
        <color theme="1"/>
        <rFont val="Calibri"/>
        <family val="2"/>
        <scheme val="minor"/>
      </rPr>
      <t xml:space="preserve"> Direction de la communication - Service web et multimédia
Budget pris en charge par la DDN
2012 : Sylvain GLADIEUX</t>
    </r>
  </si>
  <si>
    <r>
      <rPr>
        <b/>
        <sz val="10"/>
        <color theme="1"/>
        <rFont val="Calibri"/>
        <family val="2"/>
        <scheme val="minor"/>
      </rPr>
      <t xml:space="preserve">Guide pratique « Organiser une manifestation éco-responsable » 
</t>
    </r>
    <r>
      <rPr>
        <sz val="10"/>
        <color theme="1"/>
        <rFont val="Calibri"/>
        <family val="2"/>
        <scheme val="minor"/>
      </rPr>
      <t>G</t>
    </r>
    <r>
      <rPr>
        <sz val="10"/>
        <rFont val="Calibri"/>
        <family val="2"/>
        <scheme val="minor"/>
      </rPr>
      <t>uide diffusé en 2011 auprès des collectivités locales, des Maisons du Conseil général, des Centres sociaux ruraux et des associations ; disponible en téléchargement sur  les sites Internet du Conseil général et de Oise Tourisme.</t>
    </r>
    <r>
      <rPr>
        <sz val="10"/>
        <color theme="1"/>
        <rFont val="Calibri"/>
        <family val="2"/>
        <scheme val="minor"/>
      </rPr>
      <t xml:space="preserve">
</t>
    </r>
    <r>
      <rPr>
        <b/>
        <sz val="10"/>
        <rFont val="Calibri"/>
        <family val="2"/>
        <scheme val="minor"/>
      </rPr>
      <t xml:space="preserve">Méthodes organisationnelles alternatives </t>
    </r>
    <r>
      <rPr>
        <sz val="10"/>
        <rFont val="Calibri"/>
        <family val="2"/>
        <scheme val="minor"/>
      </rPr>
      <t xml:space="preserve">(décentralisation des réunions, vidéoconférence, covoiturage…)
- Développement en 2011 de l'outil Intranet pour les agents départementaux avec la base documentaire i60 accessible depuis l'Intranet. 
</t>
    </r>
    <r>
      <rPr>
        <sz val="10"/>
        <color rgb="FFFF0000"/>
        <rFont val="Calibri"/>
        <family val="2"/>
        <scheme val="minor"/>
      </rPr>
      <t>- Réflexion engagée en 2011 pour une refonte de l'Intranet.
- 7 conférences du midi se sont tenues en 2011 (Beauvais, Creil, Compiègne) et 2 d'entre elles ont été réalisées en visio-conférence,</t>
    </r>
  </si>
  <si>
    <r>
      <rPr>
        <b/>
        <sz val="10"/>
        <color theme="1"/>
        <rFont val="Calibri"/>
        <family val="2"/>
        <scheme val="minor"/>
      </rPr>
      <t>Nombre d’évènements intégrant les conseils du guide sur les manifestations culturelles et sportives éco-responsables</t>
    </r>
    <r>
      <rPr>
        <b/>
        <u/>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création du guide
</t>
    </r>
    <r>
      <rPr>
        <u/>
        <sz val="10"/>
        <color theme="1"/>
        <rFont val="Calibri"/>
        <family val="2"/>
        <scheme val="minor"/>
      </rPr>
      <t xml:space="preserve">2011 : </t>
    </r>
    <r>
      <rPr>
        <sz val="10"/>
        <color theme="1"/>
        <rFont val="Calibri"/>
        <family val="2"/>
        <scheme val="minor"/>
      </rPr>
      <t xml:space="preserve">diffusion du guide / indicateur non renseignable
</t>
    </r>
    <r>
      <rPr>
        <u/>
        <sz val="10"/>
        <color theme="1"/>
        <rFont val="Calibri"/>
        <family val="2"/>
        <scheme val="minor"/>
      </rPr>
      <t xml:space="preserve">2012 : </t>
    </r>
    <r>
      <rPr>
        <sz val="10"/>
        <color theme="1"/>
        <rFont val="Calibri"/>
        <family val="2"/>
        <scheme val="minor"/>
      </rPr>
      <t>non renseignable</t>
    </r>
    <r>
      <rPr>
        <b/>
        <sz val="10"/>
        <color theme="1"/>
        <rFont val="Calibri"/>
        <family val="2"/>
        <scheme val="minor"/>
      </rPr>
      <t xml:space="preserve">
Nombre de réunions organisées sur le territoire
</t>
    </r>
    <r>
      <rPr>
        <u/>
        <sz val="10"/>
        <color theme="1"/>
        <rFont val="Calibri"/>
        <family val="2"/>
        <scheme val="minor"/>
      </rPr>
      <t>2010 :</t>
    </r>
    <r>
      <rPr>
        <sz val="10"/>
        <color theme="1"/>
        <rFont val="Calibri"/>
        <family val="2"/>
        <scheme val="minor"/>
      </rPr>
      <t xml:space="preserve"> non renseignable
</t>
    </r>
    <r>
      <rPr>
        <u/>
        <sz val="10"/>
        <color theme="1"/>
        <rFont val="Calibri"/>
        <family val="2"/>
        <scheme val="minor"/>
      </rPr>
      <t>2011 :</t>
    </r>
    <r>
      <rPr>
        <sz val="10"/>
        <color theme="1"/>
        <rFont val="Calibri"/>
        <family val="2"/>
        <scheme val="minor"/>
      </rPr>
      <t xml:space="preserve"> non renseignable
</t>
    </r>
    <r>
      <rPr>
        <u/>
        <sz val="10"/>
        <color theme="1"/>
        <rFont val="Calibri"/>
        <family val="2"/>
        <scheme val="minor"/>
      </rPr>
      <t xml:space="preserve">2012 : </t>
    </r>
    <r>
      <rPr>
        <sz val="10"/>
        <color theme="1"/>
        <rFont val="Calibri"/>
        <family val="2"/>
        <scheme val="minor"/>
      </rPr>
      <t>non renseignable</t>
    </r>
    <r>
      <rPr>
        <b/>
        <sz val="10"/>
        <color theme="1"/>
        <rFont val="Calibri"/>
        <family val="2"/>
        <scheme val="minor"/>
      </rPr>
      <t xml:space="preserve">
Nombre de Conférences du midi organisées en visio-conférence
</t>
    </r>
    <r>
      <rPr>
        <u/>
        <sz val="10"/>
        <color theme="1"/>
        <rFont val="Calibri"/>
        <family val="2"/>
        <scheme val="minor"/>
      </rPr>
      <t>2010 :</t>
    </r>
    <r>
      <rPr>
        <sz val="10"/>
        <color theme="1"/>
        <rFont val="Calibri"/>
        <family val="2"/>
        <scheme val="minor"/>
      </rPr>
      <t xml:space="preserve"> acquisition du matériel et équipement des salles
</t>
    </r>
    <r>
      <rPr>
        <u/>
        <sz val="10"/>
        <rFont val="Calibri"/>
        <family val="2"/>
        <scheme val="minor"/>
      </rPr>
      <t xml:space="preserve">2011 </t>
    </r>
    <r>
      <rPr>
        <sz val="10"/>
        <rFont val="Calibri"/>
        <family val="2"/>
        <scheme val="minor"/>
      </rPr>
      <t xml:space="preserve">: 2
</t>
    </r>
    <r>
      <rPr>
        <u/>
        <sz val="10"/>
        <color rgb="FFFF0000"/>
        <rFont val="Calibri"/>
        <family val="2"/>
        <scheme val="minor"/>
      </rPr>
      <t xml:space="preserve">2012 : </t>
    </r>
    <r>
      <rPr>
        <sz val="10"/>
        <color rgb="FFFF0000"/>
        <rFont val="Calibri"/>
        <family val="2"/>
        <scheme val="minor"/>
      </rPr>
      <t xml:space="preserve"> XX</t>
    </r>
  </si>
  <si>
    <r>
      <rPr>
        <b/>
        <sz val="10"/>
        <color theme="1"/>
        <rFont val="Calibri"/>
        <family val="2"/>
        <scheme val="minor"/>
      </rPr>
      <t>Nombre d’avis émis annuellement par le CDDO</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 4 avis émis
</t>
    </r>
    <r>
      <rPr>
        <u/>
        <sz val="10"/>
        <color theme="1"/>
        <rFont val="Calibri"/>
        <family val="2"/>
        <scheme val="minor"/>
      </rPr>
      <t xml:space="preserve">2011 : </t>
    </r>
    <r>
      <rPr>
        <sz val="10"/>
        <color theme="1"/>
        <rFont val="Calibri"/>
        <family val="2"/>
        <scheme val="minor"/>
      </rPr>
      <t xml:space="preserve">pas d'animation du CDDO
</t>
    </r>
    <r>
      <rPr>
        <u/>
        <sz val="10"/>
        <color theme="1"/>
        <rFont val="Calibri"/>
        <family val="2"/>
        <scheme val="minor"/>
      </rPr>
      <t xml:space="preserve">2012 : </t>
    </r>
    <r>
      <rPr>
        <sz val="10"/>
        <color theme="1"/>
        <rFont val="Calibri"/>
        <family val="2"/>
        <scheme val="minor"/>
      </rPr>
      <t xml:space="preserve">6 avis émis
</t>
    </r>
    <r>
      <rPr>
        <b/>
        <sz val="10"/>
        <color theme="1"/>
        <rFont val="Calibri"/>
        <family val="2"/>
        <scheme val="minor"/>
      </rPr>
      <t>Actions du bilan annuel de l’A21 étudiées par le CDDO</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année de l’actualisation
</t>
    </r>
    <r>
      <rPr>
        <u/>
        <sz val="10"/>
        <color theme="1"/>
        <rFont val="Calibri"/>
        <family val="2"/>
        <scheme val="minor"/>
      </rPr>
      <t xml:space="preserve">2011 : </t>
    </r>
    <r>
      <rPr>
        <sz val="10"/>
        <color theme="1"/>
        <rFont val="Calibri"/>
        <family val="2"/>
        <scheme val="minor"/>
      </rPr>
      <t xml:space="preserve">pas d'animation du CDDO
</t>
    </r>
    <r>
      <rPr>
        <u/>
        <sz val="10"/>
        <color theme="1"/>
        <rFont val="Calibri"/>
        <family val="2"/>
        <scheme val="minor"/>
      </rPr>
      <t xml:space="preserve">2012 : </t>
    </r>
    <r>
      <rPr>
        <sz val="10"/>
        <color theme="1"/>
        <rFont val="Calibri"/>
        <family val="2"/>
        <scheme val="minor"/>
      </rPr>
      <t xml:space="preserve">5
</t>
    </r>
    <r>
      <rPr>
        <b/>
        <sz val="10"/>
        <color theme="1"/>
        <rFont val="Calibri"/>
        <family val="2"/>
        <scheme val="minor"/>
      </rPr>
      <t>Nombre de projets du CGJ réalisés</t>
    </r>
    <r>
      <rPr>
        <u/>
        <sz val="10"/>
        <color theme="1"/>
        <rFont val="Calibri"/>
        <family val="2"/>
        <scheme val="minor"/>
      </rPr>
      <t xml:space="preserve">
</t>
    </r>
    <r>
      <rPr>
        <sz val="10"/>
        <color theme="1"/>
        <rFont val="Calibri"/>
        <family val="2"/>
        <scheme val="minor"/>
      </rPr>
      <t xml:space="preserve">Les projets sont réalisés la deuxième année de mandat.
</t>
    </r>
    <r>
      <rPr>
        <u/>
        <sz val="10"/>
        <color theme="1"/>
        <rFont val="Calibri"/>
        <family val="2"/>
        <scheme val="minor"/>
      </rPr>
      <t xml:space="preserve">2006-2007 : </t>
    </r>
    <r>
      <rPr>
        <sz val="10"/>
        <color theme="1"/>
        <rFont val="Calibri"/>
        <family val="2"/>
        <scheme val="minor"/>
      </rPr>
      <t xml:space="preserve">11 projets sur 13 votés
</t>
    </r>
    <r>
      <rPr>
        <u/>
        <sz val="10"/>
        <color theme="1"/>
        <rFont val="Calibri"/>
        <family val="2"/>
        <scheme val="minor"/>
      </rPr>
      <t xml:space="preserve">2008-2009 : </t>
    </r>
    <r>
      <rPr>
        <sz val="10"/>
        <color theme="1"/>
        <rFont val="Calibri"/>
        <family val="2"/>
        <scheme val="minor"/>
      </rPr>
      <t xml:space="preserve">6 projets réalisés
</t>
    </r>
    <r>
      <rPr>
        <u/>
        <sz val="10"/>
        <color theme="1"/>
        <rFont val="Calibri"/>
        <family val="2"/>
        <scheme val="minor"/>
      </rPr>
      <t xml:space="preserve">2009-2010 : </t>
    </r>
    <r>
      <rPr>
        <sz val="10"/>
        <color theme="1"/>
        <rFont val="Calibri"/>
        <family val="2"/>
        <scheme val="minor"/>
      </rPr>
      <t xml:space="preserve">6 projets réalisés par les commissions
</t>
    </r>
    <r>
      <rPr>
        <u/>
        <sz val="10"/>
        <color theme="1"/>
        <rFont val="Calibri"/>
        <family val="2"/>
        <scheme val="minor"/>
      </rPr>
      <t xml:space="preserve">2010-2011 : </t>
    </r>
    <r>
      <rPr>
        <sz val="10"/>
        <color theme="1"/>
        <rFont val="Calibri"/>
        <family val="2"/>
        <scheme val="minor"/>
      </rPr>
      <t xml:space="preserve">6 projets réalisés par les commissions
</t>
    </r>
    <r>
      <rPr>
        <u/>
        <sz val="10"/>
        <color theme="1"/>
        <rFont val="Calibri"/>
        <family val="2"/>
        <scheme val="minor"/>
      </rPr>
      <t xml:space="preserve">Cible 2012-2013 : </t>
    </r>
    <r>
      <rPr>
        <sz val="10"/>
        <color theme="1"/>
        <rFont val="Calibri"/>
        <family val="2"/>
        <scheme val="minor"/>
      </rPr>
      <t xml:space="preserve">Réalisation des 6 projets votés en juin 2012. </t>
    </r>
  </si>
  <si>
    <r>
      <rPr>
        <b/>
        <sz val="10"/>
        <color theme="1"/>
        <rFont val="Calibri"/>
        <family val="2"/>
        <scheme val="minor"/>
      </rPr>
      <t xml:space="preserve">CONSEIL DE DEVELOPPEMENT DURABLE DE L’OISE (CDDO)
</t>
    </r>
    <r>
      <rPr>
        <sz val="10"/>
        <color theme="1"/>
        <rFont val="Calibri"/>
        <family val="2"/>
        <scheme val="minor"/>
      </rPr>
      <t xml:space="preserve">Un an après son renouvellement, le Conseil poursuit ses travaux de réflexion avec 2 assemblées plénières (janvier et juin 2012) et 6 commissions thématiques (26 réunions de travail), et une participation à hauteur de 67 %. 6 thèmes de réflexion pour 2012 avec le Plan départemental de l’Habitat et la précarité énergétique, le centre culturel de rencontre Jean-Jacques Rousseau,  la rénovation du musée départemental de l’Oise, l’élargissement des publics à la culture et au tourisme, la promotion des services à la personne au travers de ses composantes numériques et domotiques et l'élaboration des indicateurs du développement durable.
</t>
    </r>
    <r>
      <rPr>
        <b/>
        <sz val="10"/>
        <color theme="1"/>
        <rFont val="Calibri"/>
        <family val="2"/>
        <scheme val="minor"/>
      </rPr>
      <t>CONSEIL GENERAL DES JEUNES (CGJ)</t>
    </r>
    <r>
      <rPr>
        <sz val="10"/>
        <color theme="1"/>
        <rFont val="Calibri"/>
        <family val="2"/>
        <scheme val="minor"/>
      </rPr>
      <t xml:space="preserve">
Une réflexion sur les déplacements des conseillers généraux jeunes a été initiée en 2012 pour réduire les déplacements et les mutualiser. En juin 2012, une visio-conférence entre les 6 commissions a été mise en oeuvre pour échanger et faire évoluer les projets entre eux. La séance plénière de juin 2012 a permis l'élection des 6 VP de commissions. 
</t>
    </r>
    <r>
      <rPr>
        <b/>
        <sz val="10"/>
        <color theme="1"/>
        <rFont val="Calibri"/>
        <family val="2"/>
        <scheme val="minor"/>
      </rPr>
      <t>COMITE DEPARTEMENTAL DES RETRAITES ET DES PERSONNES AGEES (CODERPA)</t>
    </r>
    <r>
      <rPr>
        <sz val="10"/>
        <color theme="1"/>
        <rFont val="Calibri"/>
        <family val="2"/>
        <scheme val="minor"/>
      </rPr>
      <t xml:space="preserve">
Composé de 41 membres (et 25 suppléants), le Comité s'est </t>
    </r>
    <r>
      <rPr>
        <sz val="10"/>
        <color rgb="FFFF0000"/>
        <rFont val="Calibri"/>
        <family val="2"/>
        <scheme val="minor"/>
      </rPr>
      <t xml:space="preserve">réuni 5 fois en 2011 </t>
    </r>
    <r>
      <rPr>
        <sz val="10"/>
        <color theme="1"/>
        <rFont val="Calibri"/>
        <family val="2"/>
        <scheme val="minor"/>
      </rPr>
      <t xml:space="preserve">et a élaboré son rapport d'activités comme chaque année.
</t>
    </r>
    <r>
      <rPr>
        <sz val="10"/>
        <color rgb="FFFF0000"/>
        <rFont val="Calibri"/>
        <family val="2"/>
        <scheme val="minor"/>
      </rPr>
      <t>Participation du Conseil général à la 61 ème éditition de la Semaine Bleue : manifestations 2012</t>
    </r>
    <r>
      <rPr>
        <sz val="10"/>
        <color theme="1"/>
        <rFont val="Calibri"/>
        <family val="2"/>
        <scheme val="minor"/>
      </rPr>
      <t xml:space="preserve">
</t>
    </r>
    <r>
      <rPr>
        <b/>
        <sz val="10"/>
        <color theme="1"/>
        <rFont val="Calibri"/>
        <family val="2"/>
        <scheme val="minor"/>
      </rPr>
      <t xml:space="preserve">COMISSION DEPARTEMENTALE DES ESPACES, DES SITES ET DES ITINERAIRES (CDESI)
</t>
    </r>
    <r>
      <rPr>
        <sz val="10"/>
        <color theme="1"/>
        <rFont val="Calibri"/>
        <family val="2"/>
        <scheme val="minor"/>
      </rPr>
      <t>C</t>
    </r>
    <r>
      <rPr>
        <sz val="10"/>
        <rFont val="Calibri"/>
        <family val="2"/>
        <scheme val="minor"/>
      </rPr>
      <t xml:space="preserve">réation de la commission Départementale des Espaces, Sites et Itinéraires (CDESI), instance de consultation relative aux sports de nature pour tous publics dans l'Oise : 16 décembre 2011
</t>
    </r>
    <r>
      <rPr>
        <sz val="10"/>
        <color rgb="FFFF0000"/>
        <rFont val="Calibri"/>
        <family val="2"/>
        <scheme val="minor"/>
      </rPr>
      <t>Réunions en 2012 / activités</t>
    </r>
  </si>
  <si>
    <t>DIL
DSF</t>
  </si>
  <si>
    <r>
      <rPr>
        <b/>
        <sz val="10"/>
        <color theme="1"/>
        <rFont val="Calibri"/>
        <family val="2"/>
        <scheme val="minor"/>
      </rPr>
      <t xml:space="preserve">CEE : </t>
    </r>
    <r>
      <rPr>
        <sz val="10"/>
        <color theme="1"/>
        <rFont val="Calibri"/>
        <family val="2"/>
        <scheme val="minor"/>
      </rPr>
      <t xml:space="preserve">marché sur les CEE à la DSF par Frédérick FEZARD </t>
    </r>
  </si>
  <si>
    <t>DELAMARE Jacques (DIL)
FEZARD Frédérick (DSF)</t>
  </si>
  <si>
    <t>FEZARD Frédérick (DSF)</t>
  </si>
  <si>
    <r>
      <rPr>
        <b/>
        <sz val="10"/>
        <color theme="1"/>
        <rFont val="Calibri"/>
        <family val="2"/>
        <scheme val="minor"/>
      </rPr>
      <t xml:space="preserve">Nombre de bâtiments disposant d'un diagnostic de performance énergétique </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66 collèges + 23 bâtiments départementaux, soit 66 % taux de réalisation
</t>
    </r>
    <r>
      <rPr>
        <u/>
        <sz val="10"/>
        <color theme="1"/>
        <rFont val="Calibri"/>
        <family val="2"/>
        <scheme val="minor"/>
      </rPr>
      <t xml:space="preserve">2011 : </t>
    </r>
    <r>
      <rPr>
        <sz val="10"/>
        <color theme="1"/>
        <rFont val="Calibri"/>
        <family val="2"/>
        <scheme val="minor"/>
      </rPr>
      <t xml:space="preserve">66 collèges, 1 gendarmerie et 58 bâtiments départementaux, soit 100 % de taux de réalisation
</t>
    </r>
    <r>
      <rPr>
        <b/>
        <sz val="10"/>
        <color theme="1"/>
        <rFont val="Calibri"/>
        <family val="2"/>
        <scheme val="minor"/>
      </rPr>
      <t>Nombre de chaufferie biomasse réalisées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2
</t>
    </r>
    <r>
      <rPr>
        <u/>
        <sz val="10"/>
        <color theme="1"/>
        <rFont val="Calibri"/>
        <family val="2"/>
        <scheme val="minor"/>
      </rPr>
      <t>2011 :</t>
    </r>
    <r>
      <rPr>
        <sz val="10"/>
        <color theme="1"/>
        <rFont val="Calibri"/>
        <family val="2"/>
        <scheme val="minor"/>
      </rPr>
      <t xml:space="preserve"> 1
</t>
    </r>
    <r>
      <rPr>
        <u/>
        <sz val="10"/>
        <color rgb="FFFF0000"/>
        <rFont val="Calibri"/>
        <family val="2"/>
        <scheme val="minor"/>
      </rPr>
      <t xml:space="preserve">2012 : </t>
    </r>
    <r>
      <rPr>
        <sz val="10"/>
        <color theme="1"/>
        <rFont val="Calibri"/>
        <family val="2"/>
        <scheme val="minor"/>
      </rPr>
      <t xml:space="preserve">
</t>
    </r>
    <r>
      <rPr>
        <b/>
        <sz val="10"/>
        <color theme="1"/>
        <rFont val="Calibri"/>
        <family val="2"/>
        <scheme val="minor"/>
      </rPr>
      <t>Nombre d'installations solaires réalisées pour la production d’eau chaude sanitaire dans les collèges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3
</t>
    </r>
    <r>
      <rPr>
        <u/>
        <sz val="10"/>
        <color theme="1"/>
        <rFont val="Calibri"/>
        <family val="2"/>
        <scheme val="minor"/>
      </rPr>
      <t xml:space="preserve">2011 : </t>
    </r>
    <r>
      <rPr>
        <sz val="10"/>
        <color theme="1"/>
        <rFont val="Calibri"/>
        <family val="2"/>
        <scheme val="minor"/>
      </rPr>
      <t xml:space="preserve">2
</t>
    </r>
    <r>
      <rPr>
        <u/>
        <sz val="10"/>
        <color rgb="FFFF0000"/>
        <rFont val="Calibri"/>
        <family val="2"/>
        <scheme val="minor"/>
      </rPr>
      <t xml:space="preserve">2012 : </t>
    </r>
    <r>
      <rPr>
        <sz val="10"/>
        <color theme="1"/>
        <rFont val="Calibri"/>
        <family val="2"/>
        <scheme val="minor"/>
      </rPr>
      <t xml:space="preserve">
</t>
    </r>
    <r>
      <rPr>
        <b/>
        <sz val="10"/>
        <color theme="1"/>
        <rFont val="Calibri"/>
        <family val="2"/>
        <scheme val="minor"/>
      </rPr>
      <t>Pourcentage de consommations par rapport à la valeur cible</t>
    </r>
    <r>
      <rPr>
        <u/>
        <sz val="10"/>
        <color theme="1"/>
        <rFont val="Calibri"/>
        <family val="2"/>
        <scheme val="minor"/>
      </rPr>
      <t xml:space="preserve">
Moyenne des 3 saisons de 2006 à 2009 : </t>
    </r>
    <r>
      <rPr>
        <sz val="10"/>
        <color theme="1"/>
        <rFont val="Calibri"/>
        <family val="2"/>
        <scheme val="minor"/>
      </rPr>
      <t xml:space="preserve">- 7 %
</t>
    </r>
    <r>
      <rPr>
        <u/>
        <sz val="10"/>
        <color theme="1"/>
        <rFont val="Calibri"/>
        <family val="2"/>
        <scheme val="minor"/>
      </rPr>
      <t>2011 :</t>
    </r>
    <r>
      <rPr>
        <sz val="10"/>
        <color theme="1"/>
        <rFont val="Calibri"/>
        <family val="2"/>
        <scheme val="minor"/>
      </rPr>
      <t xml:space="preserve"> - 18%
</t>
    </r>
    <r>
      <rPr>
        <u/>
        <sz val="10"/>
        <color rgb="FFFF0000"/>
        <rFont val="Calibri"/>
        <family val="2"/>
        <scheme val="minor"/>
      </rPr>
      <t xml:space="preserve">2012 : </t>
    </r>
    <r>
      <rPr>
        <sz val="10"/>
        <color rgb="FFFF0000"/>
        <rFont val="Calibri"/>
        <family val="2"/>
        <scheme val="minor"/>
      </rPr>
      <t>XX %</t>
    </r>
    <r>
      <rPr>
        <sz val="10"/>
        <color theme="1"/>
        <rFont val="Calibri"/>
        <family val="2"/>
        <scheme val="minor"/>
      </rPr>
      <t xml:space="preserve">
</t>
    </r>
    <r>
      <rPr>
        <b/>
        <sz val="10"/>
        <color theme="1"/>
        <rFont val="Calibri"/>
        <family val="2"/>
        <scheme val="minor"/>
      </rPr>
      <t>Economie d’énergie attendue à l’expiration des marchés d’exploitation des collèges</t>
    </r>
    <r>
      <rPr>
        <sz val="10"/>
        <color theme="1"/>
        <rFont val="Calibri"/>
        <family val="2"/>
        <scheme val="minor"/>
      </rPr>
      <t xml:space="preserve">
</t>
    </r>
    <r>
      <rPr>
        <u/>
        <sz val="10"/>
        <color theme="1"/>
        <rFont val="Calibri"/>
        <family val="2"/>
        <scheme val="minor"/>
      </rPr>
      <t>Saison 2016-2017 :</t>
    </r>
    <r>
      <rPr>
        <sz val="10"/>
        <color theme="1"/>
        <rFont val="Calibri"/>
        <family val="2"/>
        <scheme val="minor"/>
      </rPr>
      <t xml:space="preserve"> - 20 % par an par rapport à la valeur cible
</t>
    </r>
    <r>
      <rPr>
        <u/>
        <sz val="10"/>
        <color theme="1"/>
        <rFont val="Calibri"/>
        <family val="2"/>
        <scheme val="minor"/>
      </rPr>
      <t xml:space="preserve">2011 : </t>
    </r>
    <r>
      <rPr>
        <sz val="10"/>
        <color theme="1"/>
        <rFont val="Calibri"/>
        <family val="2"/>
        <scheme val="minor"/>
      </rPr>
      <t xml:space="preserve">-16%
</t>
    </r>
    <r>
      <rPr>
        <u/>
        <sz val="10"/>
        <color rgb="FFFF0000"/>
        <rFont val="Calibri"/>
        <family val="2"/>
        <scheme val="minor"/>
      </rPr>
      <t xml:space="preserve">2012 : </t>
    </r>
    <r>
      <rPr>
        <sz val="10"/>
        <color rgb="FFFF0000"/>
        <rFont val="Calibri"/>
        <family val="2"/>
        <scheme val="minor"/>
      </rPr>
      <t>XX %</t>
    </r>
  </si>
  <si>
    <r>
      <rPr>
        <b/>
        <sz val="10"/>
        <color theme="1"/>
        <rFont val="Calibri"/>
        <family val="2"/>
        <scheme val="minor"/>
      </rPr>
      <t xml:space="preserve">Contrat d’exploitation des installations de chauffage et de traitement d’air (2009-2017) :
</t>
    </r>
    <r>
      <rPr>
        <sz val="10"/>
        <color theme="1"/>
        <rFont val="Calibri"/>
        <family val="2"/>
        <scheme val="minor"/>
      </rPr>
      <t xml:space="preserve">- Objectif : réduire de 20% à minima et sous 8 ans les consommations énergétiques des collèges.
- </t>
    </r>
    <r>
      <rPr>
        <sz val="10"/>
        <color rgb="FFFF0000"/>
        <rFont val="Calibri"/>
        <family val="2"/>
        <scheme val="minor"/>
      </rPr>
      <t>Bilan 2012 : - XX %</t>
    </r>
    <r>
      <rPr>
        <sz val="10"/>
        <color theme="1"/>
        <rFont val="Calibri"/>
        <family val="2"/>
        <scheme val="minor"/>
      </rPr>
      <t xml:space="preserve"> des consommations énergétiques (contre -16% en 2011), soit une économie de XXXXX € pour le chauffage
</t>
    </r>
    <r>
      <rPr>
        <b/>
        <sz val="10"/>
        <color theme="1"/>
        <rFont val="Calibri"/>
        <family val="2"/>
        <scheme val="minor"/>
      </rPr>
      <t>Travaux d'amélioration de la performance énergétique en 2012 dans les collèges :</t>
    </r>
    <r>
      <rPr>
        <sz val="10"/>
        <color theme="1"/>
        <rFont val="Calibri"/>
        <family val="2"/>
        <scheme val="minor"/>
      </rPr>
      <t xml:space="preserve">
</t>
    </r>
    <r>
      <rPr>
        <sz val="10"/>
        <color rgb="FFFF0000"/>
        <rFont val="Calibri"/>
        <family val="2"/>
        <scheme val="minor"/>
      </rPr>
      <t>- bilan 2012 (chaufferie biomasse, installations solaires, batiment BBC)</t>
    </r>
    <r>
      <rPr>
        <sz val="10"/>
        <color theme="1"/>
        <rFont val="Calibri"/>
        <family val="2"/>
        <scheme val="minor"/>
      </rPr>
      <t xml:space="preserve">
</t>
    </r>
    <r>
      <rPr>
        <b/>
        <sz val="10"/>
        <color theme="1"/>
        <rFont val="Calibri"/>
        <family val="2"/>
        <scheme val="minor"/>
      </rPr>
      <t xml:space="preserve">
Certificats d'économie d'énergie (CEE) :</t>
    </r>
    <r>
      <rPr>
        <sz val="10"/>
        <color theme="1"/>
        <rFont val="Calibri"/>
        <family val="2"/>
        <scheme val="minor"/>
      </rPr>
      <t xml:space="preserve">
</t>
    </r>
    <r>
      <rPr>
        <sz val="10"/>
        <color rgb="FFFF0000"/>
        <rFont val="Calibri"/>
        <family val="2"/>
        <scheme val="minor"/>
      </rPr>
      <t>- Marché CEE élaboré en 2012 : recenser et valoriser certaines opérations standardisées ou spécifiques éligibles aux CEE, générés par les travaux réalisés par le SE60 et par les collectivités ou autres personnes morales avec lesquelles le SE60 aura conclu un accord de regroupement.</t>
    </r>
    <r>
      <rPr>
        <sz val="10"/>
        <color theme="1"/>
        <rFont val="Calibri"/>
        <family val="2"/>
        <scheme val="minor"/>
      </rPr>
      <t xml:space="preserve">
</t>
    </r>
    <r>
      <rPr>
        <sz val="10"/>
        <color rgb="FFFF0000"/>
        <rFont val="Calibri"/>
        <family val="2"/>
        <scheme val="minor"/>
      </rPr>
      <t>- Bilan 2012 des CEE du Conseil général</t>
    </r>
  </si>
  <si>
    <r>
      <rPr>
        <b/>
        <sz val="10"/>
        <color theme="1"/>
        <rFont val="Calibri"/>
        <family val="2"/>
        <scheme val="minor"/>
      </rPr>
      <t>Nombre d’opérations en cours</t>
    </r>
    <r>
      <rPr>
        <sz val="10"/>
        <color theme="1"/>
        <rFont val="Calibri"/>
        <family val="2"/>
        <scheme val="minor"/>
      </rPr>
      <t xml:space="preserve">
</t>
    </r>
    <r>
      <rPr>
        <u/>
        <sz val="10"/>
        <color theme="1"/>
        <rFont val="Calibri"/>
        <family val="2"/>
        <scheme val="minor"/>
      </rPr>
      <t>2010 :</t>
    </r>
    <r>
      <rPr>
        <sz val="10"/>
        <color theme="1"/>
        <rFont val="Calibri"/>
        <family val="2"/>
        <scheme val="minor"/>
      </rPr>
      <t xml:space="preserve"> 27 opérations relatives aux bâtiments départementaux
</t>
    </r>
    <r>
      <rPr>
        <u/>
        <sz val="10"/>
        <color theme="1"/>
        <rFont val="Calibri"/>
        <family val="2"/>
        <scheme val="minor"/>
      </rPr>
      <t xml:space="preserve">2011 : </t>
    </r>
    <r>
      <rPr>
        <sz val="10"/>
        <color theme="1"/>
        <rFont val="Calibri"/>
        <family val="2"/>
        <scheme val="minor"/>
      </rPr>
      <t xml:space="preserve">17 opérations
</t>
    </r>
    <r>
      <rPr>
        <u/>
        <sz val="10"/>
        <color rgb="FFFF0000"/>
        <rFont val="Calibri"/>
        <family val="2"/>
        <scheme val="minor"/>
      </rPr>
      <t xml:space="preserve">2012 : </t>
    </r>
    <r>
      <rPr>
        <sz val="10"/>
        <color rgb="FFFF0000"/>
        <rFont val="Calibri"/>
        <family val="2"/>
        <scheme val="minor"/>
      </rPr>
      <t>XX opérations</t>
    </r>
    <r>
      <rPr>
        <sz val="10"/>
        <color theme="1"/>
        <rFont val="Calibri"/>
        <family val="2"/>
        <scheme val="minor"/>
      </rPr>
      <t xml:space="preserve">
</t>
    </r>
  </si>
  <si>
    <r>
      <rPr>
        <b/>
        <sz val="10"/>
        <color theme="1"/>
        <rFont val="Calibri"/>
        <family val="2"/>
        <scheme val="minor"/>
      </rPr>
      <t xml:space="preserve">Bilan 2012 du programme de construction et de rénovation de bâtiments départementaux, respectueux de l'environnement :
</t>
    </r>
    <r>
      <rPr>
        <sz val="10"/>
        <color rgb="FFFF0000"/>
        <rFont val="Calibri"/>
        <family val="2"/>
        <scheme val="minor"/>
      </rPr>
      <t>- à compléter</t>
    </r>
  </si>
  <si>
    <r>
      <rPr>
        <b/>
        <sz val="10"/>
        <color theme="1"/>
        <rFont val="Calibri"/>
        <family val="2"/>
        <scheme val="minor"/>
      </rPr>
      <t xml:space="preserve">Quantité de produits phytosanitaires utilisés </t>
    </r>
    <r>
      <rPr>
        <sz val="10"/>
        <color theme="1"/>
        <rFont val="Calibri"/>
        <family val="2"/>
        <scheme val="minor"/>
      </rPr>
      <t xml:space="preserve">
</t>
    </r>
    <r>
      <rPr>
        <u/>
        <sz val="10"/>
        <color theme="1"/>
        <rFont val="Calibri"/>
        <family val="2"/>
        <scheme val="minor"/>
      </rPr>
      <t>2009 :</t>
    </r>
    <r>
      <rPr>
        <sz val="10"/>
        <color theme="1"/>
        <rFont val="Calibri"/>
        <family val="2"/>
        <scheme val="minor"/>
      </rPr>
      <t xml:space="preserve"> 0.1Kg/km de produits appliqués sur le réseau
</t>
    </r>
    <r>
      <rPr>
        <u/>
        <sz val="10"/>
        <color theme="1"/>
        <rFont val="Calibri"/>
        <family val="2"/>
        <scheme val="minor"/>
      </rPr>
      <t xml:space="preserve">2010 : </t>
    </r>
    <r>
      <rPr>
        <sz val="10"/>
        <color theme="1"/>
        <rFont val="Calibri"/>
        <family val="2"/>
        <scheme val="minor"/>
      </rPr>
      <t xml:space="preserve">"0" phyto sur les routes
</t>
    </r>
    <r>
      <rPr>
        <u/>
        <sz val="10"/>
        <color theme="1"/>
        <rFont val="Calibri"/>
        <family val="2"/>
        <scheme val="minor"/>
      </rPr>
      <t>2011 :</t>
    </r>
    <r>
      <rPr>
        <sz val="10"/>
        <color theme="1"/>
        <rFont val="Calibri"/>
        <family val="2"/>
        <scheme val="minor"/>
      </rPr>
      <t xml:space="preserve"> "0" phyto sur les routes
</t>
    </r>
    <r>
      <rPr>
        <u/>
        <sz val="10"/>
        <color theme="1"/>
        <rFont val="Calibri"/>
        <family val="2"/>
        <scheme val="minor"/>
      </rPr>
      <t xml:space="preserve">2012 : </t>
    </r>
    <r>
      <rPr>
        <sz val="10"/>
        <color theme="1"/>
        <rFont val="Calibri"/>
        <family val="2"/>
        <scheme val="minor"/>
      </rPr>
      <t xml:space="preserve"> "0" phyto sur les routes
</t>
    </r>
    <r>
      <rPr>
        <b/>
        <sz val="10"/>
        <color theme="1"/>
        <rFont val="Calibri"/>
        <family val="2"/>
        <scheme val="minor"/>
      </rPr>
      <t>Sites concernés par le maintien des continuités écologiques</t>
    </r>
    <r>
      <rPr>
        <sz val="10"/>
        <color theme="1"/>
        <rFont val="Calibri"/>
        <family val="2"/>
        <scheme val="minor"/>
      </rPr>
      <t xml:space="preserve">
</t>
    </r>
    <r>
      <rPr>
        <u/>
        <sz val="10"/>
        <color theme="1"/>
        <rFont val="Calibri"/>
        <family val="2"/>
        <scheme val="minor"/>
      </rPr>
      <t xml:space="preserve">2009 : </t>
    </r>
    <r>
      <rPr>
        <sz val="10"/>
        <color theme="1"/>
        <rFont val="Calibri"/>
        <family val="2"/>
        <scheme val="minor"/>
      </rPr>
      <t xml:space="preserve">Thury sous Clermont 
</t>
    </r>
    <r>
      <rPr>
        <u/>
        <sz val="10"/>
        <color theme="1"/>
        <rFont val="Calibri"/>
        <family val="2"/>
        <scheme val="minor"/>
      </rPr>
      <t>2010 :</t>
    </r>
    <r>
      <rPr>
        <sz val="10"/>
        <color theme="1"/>
        <rFont val="Calibri"/>
        <family val="2"/>
        <scheme val="minor"/>
      </rPr>
      <t xml:space="preserve"> RD 89 Thury sous Clermont / RD 130 gestion différenciée et RD 547 mise en place en lien avec l'ONF de crapauducs à proximité des étangs Saint Pierre
</t>
    </r>
    <r>
      <rPr>
        <u/>
        <sz val="10"/>
        <color theme="1"/>
        <rFont val="Calibri"/>
        <family val="2"/>
        <scheme val="minor"/>
      </rPr>
      <t xml:space="preserve">2011 </t>
    </r>
    <r>
      <rPr>
        <sz val="10"/>
        <color theme="1"/>
        <rFont val="Calibri"/>
        <family val="2"/>
        <scheme val="minor"/>
      </rPr>
      <t xml:space="preserve">: RD 527 (Fitz James) / RD 127 (Vieux Moulin) / RD 509 (Montjavoult) / Poursuite sur RD 89 et RD 547
</t>
    </r>
    <r>
      <rPr>
        <u/>
        <sz val="10"/>
        <color rgb="FFFF0000"/>
        <rFont val="Calibri"/>
        <family val="2"/>
        <scheme val="minor"/>
      </rPr>
      <t xml:space="preserve">2012 : </t>
    </r>
    <r>
      <rPr>
        <sz val="10"/>
        <color theme="1"/>
        <rFont val="Calibri"/>
        <family val="2"/>
        <scheme val="minor"/>
      </rPr>
      <t xml:space="preserve">
</t>
    </r>
    <r>
      <rPr>
        <b/>
        <sz val="10"/>
        <color theme="1"/>
        <rFont val="Calibri"/>
        <family val="2"/>
        <scheme val="minor"/>
      </rPr>
      <t xml:space="preserve">Nombre de sites identifiés pour la lutte contre les espèces invasives
</t>
    </r>
    <r>
      <rPr>
        <u/>
        <sz val="10"/>
        <color theme="1"/>
        <rFont val="Calibri"/>
        <family val="2"/>
        <scheme val="minor"/>
      </rPr>
      <t>2010</t>
    </r>
    <r>
      <rPr>
        <sz val="10"/>
        <color theme="1"/>
        <rFont val="Calibri"/>
        <family val="2"/>
        <scheme val="minor"/>
      </rPr>
      <t xml:space="preserve"> : NR</t>
    </r>
    <r>
      <rPr>
        <b/>
        <sz val="10"/>
        <color theme="1"/>
        <rFont val="Calibri"/>
        <family val="2"/>
        <scheme val="minor"/>
      </rPr>
      <t xml:space="preserve">
</t>
    </r>
    <r>
      <rPr>
        <u/>
        <sz val="10"/>
        <color theme="1"/>
        <rFont val="Calibri"/>
        <family val="2"/>
        <scheme val="minor"/>
      </rPr>
      <t xml:space="preserve">2011 : </t>
    </r>
    <r>
      <rPr>
        <sz val="10"/>
        <color theme="1"/>
        <rFont val="Calibri"/>
        <family val="2"/>
        <scheme val="minor"/>
      </rPr>
      <t xml:space="preserve">2 sites sur la RD 57 (Berce du Caucase et Renouée du japon)
</t>
    </r>
    <r>
      <rPr>
        <u/>
        <sz val="10"/>
        <color rgb="FFFF0000"/>
        <rFont val="Calibri"/>
        <family val="2"/>
        <scheme val="minor"/>
      </rPr>
      <t xml:space="preserve">2012 : </t>
    </r>
  </si>
  <si>
    <r>
      <rPr>
        <b/>
        <sz val="10"/>
        <color theme="1"/>
        <rFont val="Calibri"/>
        <family val="2"/>
        <scheme val="minor"/>
      </rPr>
      <t xml:space="preserve">GESTION DURABLE DE LA ROUTE  
</t>
    </r>
    <r>
      <rPr>
        <sz val="10"/>
        <color theme="1"/>
        <rFont val="Calibri"/>
        <family val="2"/>
        <scheme val="minor"/>
      </rPr>
      <t xml:space="preserve">L’entretien durable du réseau routier se poursuit par la réduction de l’emploi de produits phytosanitaires. La politique d’entretien fixe les niveaux de service à respecter sur l’ensemble du réseau. Elle intègre la problématique environnementale, s’agissant notamment de la campagne de fauchage, favorable au maintien de la biodiversité. 
</t>
    </r>
    <r>
      <rPr>
        <b/>
        <sz val="10"/>
        <color theme="1"/>
        <rFont val="Calibri"/>
        <family val="2"/>
        <scheme val="minor"/>
      </rPr>
      <t xml:space="preserve">Expérimentation de gestion différenciée au collège H. Baumont de Beauvais : </t>
    </r>
    <r>
      <rPr>
        <sz val="10"/>
        <color theme="1"/>
        <rFont val="Calibri"/>
        <family val="2"/>
        <scheme val="minor"/>
      </rPr>
      <t xml:space="preserve">
</t>
    </r>
    <r>
      <rPr>
        <sz val="10"/>
        <color rgb="FFFF0000"/>
        <rFont val="Calibri"/>
        <family val="2"/>
        <scheme val="minor"/>
      </rPr>
      <t>Bilan en septembre 2012 avec les Archives départementales.</t>
    </r>
    <r>
      <rPr>
        <b/>
        <sz val="10"/>
        <color theme="1"/>
        <rFont val="Calibri"/>
        <family val="2"/>
        <scheme val="minor"/>
      </rPr>
      <t xml:space="preserve">
LUTTE CONTRE LES ESPECES INVASIVES
</t>
    </r>
    <r>
      <rPr>
        <sz val="10"/>
        <color rgb="FFFF0000"/>
        <rFont val="Calibri"/>
        <family val="2"/>
        <scheme val="minor"/>
      </rPr>
      <t>Bilan 2012</t>
    </r>
    <r>
      <rPr>
        <b/>
        <sz val="10"/>
        <color theme="1"/>
        <rFont val="Calibri"/>
        <family val="2"/>
        <scheme val="minor"/>
      </rPr>
      <t xml:space="preserve">
MAINTIEN DES CONTINUITES ECOLOGIQUES - GESTION DIFFERENCIEE DES DEPENDANCES VERTES
</t>
    </r>
    <r>
      <rPr>
        <sz val="10"/>
        <color theme="1"/>
        <rFont val="Calibri"/>
        <family val="2"/>
        <scheme val="minor"/>
      </rPr>
      <t xml:space="preserve">La RD 89 continue à faire l'objet, depuis 2009, d'une évaluation et d'une adaptation du mode de gestion au regard de cette évaluation. Les RD 127 à Fitz James et 547 à Vieux Moulin sont suivies également par le Conservatoire d'espace naturel de Picardie et le Conservatoire botanique de Bailleul. La RD 509 entre Montjavoult et Parnes a fait l'objet d'un recensement des espèces prioritaires. </t>
    </r>
  </si>
  <si>
    <t>Bio-indicateurs (flore vasculaire, insectes carabidés, avifaune nicheuse) inscrits dans les conventions avec CENP et/ou CBNB pour les reléves floristiques et faunistiques sur les zones où une action du Cg60 a été effectué</t>
  </si>
  <si>
    <r>
      <rPr>
        <b/>
        <sz val="10"/>
        <color theme="1"/>
        <rFont val="Calibri"/>
        <family val="2"/>
        <scheme val="minor"/>
      </rPr>
      <t xml:space="preserve">Tonnage de matériaux recyclés
</t>
    </r>
    <r>
      <rPr>
        <u/>
        <sz val="10"/>
        <color theme="1"/>
        <rFont val="Calibri"/>
        <family val="2"/>
        <scheme val="minor"/>
      </rPr>
      <t xml:space="preserve">2009 : </t>
    </r>
    <r>
      <rPr>
        <sz val="10"/>
        <color theme="1"/>
        <rFont val="Calibri"/>
        <family val="2"/>
        <scheme val="minor"/>
      </rPr>
      <t>20 000 tonnes</t>
    </r>
    <r>
      <rPr>
        <b/>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11 497 tonnes
</t>
    </r>
    <r>
      <rPr>
        <u/>
        <sz val="10"/>
        <color theme="1"/>
        <rFont val="Calibri"/>
        <family val="2"/>
        <scheme val="minor"/>
      </rPr>
      <t xml:space="preserve">2011 : </t>
    </r>
    <r>
      <rPr>
        <sz val="10"/>
        <color theme="1"/>
        <rFont val="Calibri"/>
        <family val="2"/>
        <scheme val="minor"/>
      </rPr>
      <t xml:space="preserve">2 227 tonnes
</t>
    </r>
    <r>
      <rPr>
        <u/>
        <sz val="10"/>
        <color rgb="FFFF0000"/>
        <rFont val="Calibri"/>
        <family val="2"/>
        <scheme val="minor"/>
      </rPr>
      <t xml:space="preserve">2012 : </t>
    </r>
    <r>
      <rPr>
        <sz val="10"/>
        <color rgb="FFFF0000"/>
        <rFont val="Calibri"/>
        <family val="2"/>
        <scheme val="minor"/>
      </rPr>
      <t xml:space="preserve"> XXX tonnes</t>
    </r>
    <r>
      <rPr>
        <sz val="10"/>
        <color theme="1"/>
        <rFont val="Calibri"/>
        <family val="2"/>
        <scheme val="minor"/>
      </rPr>
      <t xml:space="preserve">
</t>
    </r>
    <r>
      <rPr>
        <b/>
        <sz val="10"/>
        <color theme="1"/>
        <rFont val="Calibri"/>
        <family val="2"/>
        <scheme val="minor"/>
      </rPr>
      <t>Quantité de CO2 économisée (en téq CO2) avec l'utilisation d'enrobé tiède</t>
    </r>
    <r>
      <rPr>
        <sz val="10"/>
        <color theme="1"/>
        <rFont val="Calibri"/>
        <family val="2"/>
        <scheme val="minor"/>
      </rPr>
      <t xml:space="preserve">
</t>
    </r>
    <r>
      <rPr>
        <u/>
        <sz val="10"/>
        <rFont val="Calibri"/>
        <family val="2"/>
        <scheme val="minor"/>
      </rPr>
      <t>2010 :</t>
    </r>
    <r>
      <rPr>
        <sz val="10"/>
        <rFont val="Calibri"/>
        <family val="2"/>
        <scheme val="minor"/>
      </rPr>
      <t xml:space="preserve">  215 Téq CO2  économisées
</t>
    </r>
    <r>
      <rPr>
        <u/>
        <sz val="10"/>
        <rFont val="Calibri"/>
        <family val="2"/>
        <scheme val="minor"/>
      </rPr>
      <t xml:space="preserve">2011 : </t>
    </r>
    <r>
      <rPr>
        <sz val="10"/>
        <rFont val="Calibri"/>
        <family val="2"/>
        <scheme val="minor"/>
      </rPr>
      <t xml:space="preserve">NR
</t>
    </r>
    <r>
      <rPr>
        <u/>
        <sz val="10"/>
        <color rgb="FFFF0000"/>
        <rFont val="Calibri"/>
        <family val="2"/>
        <scheme val="minor"/>
      </rPr>
      <t xml:space="preserve">2012 : </t>
    </r>
    <r>
      <rPr>
        <sz val="10"/>
        <rFont val="Calibri"/>
        <family val="2"/>
        <scheme val="minor"/>
      </rPr>
      <t xml:space="preserve">
</t>
    </r>
    <r>
      <rPr>
        <u/>
        <sz val="10"/>
        <rFont val="Calibri"/>
        <family val="2"/>
        <scheme val="minor"/>
      </rPr>
      <t>Objectif 2013 :</t>
    </r>
    <r>
      <rPr>
        <sz val="10"/>
        <rFont val="Calibri"/>
        <family val="2"/>
        <scheme val="minor"/>
      </rPr>
      <t xml:space="preserve"> 600 Téq CO2 économisées avec 20% de surfaces concernées par les enrobés basse température</t>
    </r>
  </si>
  <si>
    <r>
      <rPr>
        <b/>
        <sz val="10"/>
        <color theme="1"/>
        <rFont val="Calibri"/>
        <family val="2"/>
        <scheme val="minor"/>
      </rPr>
      <t xml:space="preserve">EMPLOI DE MATERIAUX RECYCLES
</t>
    </r>
    <r>
      <rPr>
        <sz val="10"/>
        <color rgb="FFFF0000"/>
        <rFont val="Calibri"/>
        <family val="2"/>
        <scheme val="minor"/>
      </rPr>
      <t>Opérations  2012 d'utilisation des produits et matériaux recyclés</t>
    </r>
    <r>
      <rPr>
        <sz val="10"/>
        <color theme="1"/>
        <rFont val="Calibri"/>
        <family val="2"/>
        <scheme val="minor"/>
      </rPr>
      <t xml:space="preserve">
</t>
    </r>
    <r>
      <rPr>
        <b/>
        <sz val="10"/>
        <color theme="1"/>
        <rFont val="Calibri"/>
        <family val="2"/>
        <scheme val="minor"/>
      </rPr>
      <t>TECHNIQUES ROUTIERES MOINS CONSOMMATRICES D’ENERGIE :</t>
    </r>
    <r>
      <rPr>
        <sz val="10"/>
        <color theme="1"/>
        <rFont val="Calibri"/>
        <family val="2"/>
        <scheme val="minor"/>
      </rPr>
      <t xml:space="preserve"> mise en oeuvre d'enrobés tiède, d'enduit </t>
    </r>
    <r>
      <rPr>
        <sz val="10"/>
        <rFont val="Calibri"/>
        <family val="2"/>
        <scheme val="minor"/>
      </rPr>
      <t xml:space="preserve">coulé à froid. </t>
    </r>
    <r>
      <rPr>
        <sz val="10"/>
        <color rgb="FFFF0000"/>
        <rFont val="Calibri"/>
        <family val="2"/>
        <scheme val="minor"/>
      </rPr>
      <t xml:space="preserve">
Le bilan environnemental des techniques mises en oeuvre sera effectif en 2012 dans le cadre de la convention d'engagement volontaire. </t>
    </r>
  </si>
  <si>
    <r>
      <rPr>
        <b/>
        <sz val="10"/>
        <color theme="1"/>
        <rFont val="Calibri"/>
        <family val="2"/>
        <scheme val="minor"/>
      </rPr>
      <t xml:space="preserve">DISPOSITIFS D'EDUCATION AU DEVELOPPEMENT DURABLE (EDD)
</t>
    </r>
    <r>
      <rPr>
        <sz val="10"/>
        <color theme="1"/>
        <rFont val="Calibri"/>
        <family val="2"/>
        <scheme val="minor"/>
      </rPr>
      <t xml:space="preserve">Créé en 2006 en concertation avec l’Inspection académique (IA) et l’ADEME, le </t>
    </r>
    <r>
      <rPr>
        <b/>
        <sz val="10"/>
        <color theme="1"/>
        <rFont val="Calibri"/>
        <family val="2"/>
        <scheme val="minor"/>
      </rPr>
      <t>Programme Jeunes Eco-Citoyens (PJEC)</t>
    </r>
    <r>
      <rPr>
        <sz val="10"/>
        <color theme="1"/>
        <rFont val="Calibri"/>
        <family val="2"/>
        <scheme val="minor"/>
      </rPr>
      <t xml:space="preserve"> est une pépinière de projets d’EDD et un tremplin vers des agendas 21 scolaires dans les collèges de l’Oise.</t>
    </r>
    <r>
      <rPr>
        <sz val="10"/>
        <color rgb="FFFF0000"/>
        <rFont val="Calibri"/>
        <family val="2"/>
        <scheme val="minor"/>
      </rPr>
      <t xml:space="preserve"> En 2011, 30  interventions agrées, visant à élargir l’expertise du développement durable dans les collèges, ont été proposées dont 5 sur le réchauffement climatique /mobilité / énergie ; 13 sur la biodiversité/milieux / ressources ; 3 sur la solidarité ;  4 pour une consommation responsable. Les collèges en choisissent 3 sur 30. </t>
    </r>
    <r>
      <rPr>
        <sz val="10"/>
        <color theme="1"/>
        <rFont val="Calibri"/>
        <family val="2"/>
        <scheme val="minor"/>
      </rPr>
      <t xml:space="preserve">
En 2011, l’expérimentation d’</t>
    </r>
    <r>
      <rPr>
        <b/>
        <sz val="10"/>
        <color theme="1"/>
        <rFont val="Calibri"/>
        <family val="2"/>
        <scheme val="minor"/>
      </rPr>
      <t>Agenda 21 scolaire</t>
    </r>
    <r>
      <rPr>
        <sz val="10"/>
        <color theme="1"/>
        <rFont val="Calibri"/>
        <family val="2"/>
        <scheme val="minor"/>
      </rPr>
      <t xml:space="preserve"> fait son bilan : sensibilisation de 100% de la communauté scolaire dans les 4 collèges pilotes et 25% des élèves et enseignants porteurs de projets. Les agents TEPLE sont impliqués pour être force d’initiatives, ainsi que vecteurs de savoirs et de savoirs-faires dans cette démarche. 
</t>
    </r>
    <r>
      <rPr>
        <sz val="10"/>
        <color rgb="FFFF0000"/>
        <rFont val="Calibri"/>
        <family val="2"/>
        <scheme val="minor"/>
      </rPr>
      <t>Bilan 2012 de la démarche et édition des livrets</t>
    </r>
    <r>
      <rPr>
        <sz val="10"/>
        <color theme="1"/>
        <rFont val="Calibri"/>
        <family val="2"/>
        <scheme val="minor"/>
      </rPr>
      <t xml:space="preserve">
Existant depuis 2009, le </t>
    </r>
    <r>
      <rPr>
        <b/>
        <sz val="10"/>
        <color theme="1"/>
        <rFont val="Calibri"/>
        <family val="2"/>
        <scheme val="minor"/>
      </rPr>
      <t>journal ID’Kologic</t>
    </r>
    <r>
      <rPr>
        <sz val="10"/>
        <color theme="1"/>
        <rFont val="Calibri"/>
        <family val="2"/>
        <scheme val="minor"/>
      </rPr>
      <t xml:space="preserve"> bi-annuel imprimé sur papier recyclé en encres végétales vises à jouer aussi ce rôle démultiplicateur des initiatives, en valorisant les initiatives des collégiens de l’Oise en matière de développement durable. Les </t>
    </r>
    <r>
      <rPr>
        <sz val="10"/>
        <color rgb="FFFF0000"/>
        <rFont val="Calibri"/>
        <family val="2"/>
        <scheme val="minor"/>
      </rPr>
      <t>thématiques abordées en 2012 sont ...</t>
    </r>
    <r>
      <rPr>
        <sz val="10"/>
        <color theme="1"/>
        <rFont val="Calibri"/>
        <family val="2"/>
        <scheme val="minor"/>
      </rPr>
      <t xml:space="preserve">
</t>
    </r>
    <r>
      <rPr>
        <b/>
        <sz val="10"/>
        <color theme="1"/>
        <rFont val="Calibri"/>
        <family val="2"/>
        <scheme val="minor"/>
      </rPr>
      <t xml:space="preserve">
EVENEMENTS ET MANIFESTATIONS DE PROMOTION DU DEVELOPPEMENT DURABLE</t>
    </r>
    <r>
      <rPr>
        <sz val="10"/>
        <color theme="1"/>
        <rFont val="Calibri"/>
        <family val="2"/>
        <scheme val="minor"/>
      </rPr>
      <t xml:space="preserve">
-</t>
    </r>
    <r>
      <rPr>
        <sz val="10"/>
        <color rgb="FFFF0000"/>
        <rFont val="Calibri"/>
        <family val="2"/>
        <scheme val="minor"/>
      </rPr>
      <t xml:space="preserve"> Quinzaine du développement durable (exposition et animation dans les collèges)  en 2012 : </t>
    </r>
    <r>
      <rPr>
        <sz val="10"/>
        <color theme="1"/>
        <rFont val="Calibri"/>
        <family val="2"/>
        <scheme val="minor"/>
      </rPr>
      <t xml:space="preserve">
- 7ème édition du village du développement durable organisé à l’hôtel du département (7 avril 2012) :</t>
    </r>
    <r>
      <rPr>
        <sz val="10"/>
        <color rgb="FFFF0000"/>
        <rFont val="Calibri"/>
        <family val="2"/>
        <scheme val="minor"/>
      </rPr>
      <t xml:space="preserve"> nombre de stands, nombre de participants,...</t>
    </r>
  </si>
  <si>
    <r>
      <rPr>
        <b/>
        <sz val="10"/>
        <color theme="1"/>
        <rFont val="Calibri"/>
        <family val="2"/>
        <scheme val="minor"/>
      </rPr>
      <t xml:space="preserve">Nombre de collèges engagés dans la démarche de PJEC
</t>
    </r>
    <r>
      <rPr>
        <u/>
        <sz val="10"/>
        <color theme="1"/>
        <rFont val="Calibri"/>
        <family val="2"/>
        <scheme val="minor"/>
      </rPr>
      <t xml:space="preserve">2007-2008 : </t>
    </r>
    <r>
      <rPr>
        <sz val="10"/>
        <color theme="1"/>
        <rFont val="Calibri"/>
        <family val="2"/>
        <scheme val="minor"/>
      </rPr>
      <t xml:space="preserve">10
</t>
    </r>
    <r>
      <rPr>
        <u/>
        <sz val="10"/>
        <color theme="1"/>
        <rFont val="Calibri"/>
        <family val="2"/>
        <scheme val="minor"/>
      </rPr>
      <t xml:space="preserve">2008-2009 : </t>
    </r>
    <r>
      <rPr>
        <sz val="10"/>
        <color theme="1"/>
        <rFont val="Calibri"/>
        <family val="2"/>
        <scheme val="minor"/>
      </rPr>
      <t xml:space="preserve"> 17
</t>
    </r>
    <r>
      <rPr>
        <u/>
        <sz val="10"/>
        <color theme="1"/>
        <rFont val="Calibri"/>
        <family val="2"/>
        <scheme val="minor"/>
      </rPr>
      <t xml:space="preserve">2009-2010 : </t>
    </r>
    <r>
      <rPr>
        <sz val="10"/>
        <color theme="1"/>
        <rFont val="Calibri"/>
        <family val="2"/>
        <scheme val="minor"/>
      </rPr>
      <t xml:space="preserve"> 24
</t>
    </r>
    <r>
      <rPr>
        <u/>
        <sz val="10"/>
        <color theme="1"/>
        <rFont val="Calibri"/>
        <family val="2"/>
        <scheme val="minor"/>
      </rPr>
      <t>2010-2011 :</t>
    </r>
    <r>
      <rPr>
        <sz val="10"/>
        <color theme="1"/>
        <rFont val="Calibri"/>
        <family val="2"/>
        <scheme val="minor"/>
      </rPr>
      <t xml:space="preserve"> 22
</t>
    </r>
    <r>
      <rPr>
        <u/>
        <sz val="10"/>
        <color theme="1"/>
        <rFont val="Calibri"/>
        <family val="2"/>
        <scheme val="minor"/>
      </rPr>
      <t>2011-2012 :</t>
    </r>
    <r>
      <rPr>
        <sz val="10"/>
        <color theme="1"/>
        <rFont val="Calibri"/>
        <family val="2"/>
        <scheme val="minor"/>
      </rPr>
      <t xml:space="preserve"> 22
</t>
    </r>
    <r>
      <rPr>
        <u/>
        <sz val="10"/>
        <color rgb="FFFF0000"/>
        <rFont val="Calibri"/>
        <family val="2"/>
        <scheme val="minor"/>
      </rPr>
      <t xml:space="preserve">2012-2013 : </t>
    </r>
    <r>
      <rPr>
        <b/>
        <sz val="10"/>
        <color theme="1"/>
        <rFont val="Calibri"/>
        <family val="2"/>
        <scheme val="minor"/>
      </rPr>
      <t xml:space="preserve">
Nombre de collèges engagés dans la démarche d’Agenda 21 scolaire
</t>
    </r>
    <r>
      <rPr>
        <u/>
        <sz val="10"/>
        <color theme="1"/>
        <rFont val="Calibri"/>
        <family val="2"/>
        <scheme val="minor"/>
      </rPr>
      <t>2008-2011 :</t>
    </r>
    <r>
      <rPr>
        <sz val="10"/>
        <color theme="1"/>
        <rFont val="Calibri"/>
        <family val="2"/>
        <scheme val="minor"/>
      </rPr>
      <t xml:space="preserve"> 4
</t>
    </r>
    <r>
      <rPr>
        <u/>
        <sz val="10"/>
        <color rgb="FFFF0000"/>
        <rFont val="Calibri"/>
        <family val="2"/>
        <scheme val="minor"/>
      </rPr>
      <t xml:space="preserve">2012 : </t>
    </r>
    <r>
      <rPr>
        <b/>
        <sz val="10"/>
        <color theme="1"/>
        <rFont val="Calibri"/>
        <family val="2"/>
        <scheme val="minor"/>
      </rPr>
      <t xml:space="preserve">
Nombre d’élèves ayant bénéficié de l’exposition Oise Planète Précieuse
</t>
    </r>
    <r>
      <rPr>
        <u/>
        <sz val="10"/>
        <color theme="1"/>
        <rFont val="Calibri"/>
        <family val="2"/>
        <scheme val="minor"/>
      </rPr>
      <t>2007-2008 :</t>
    </r>
    <r>
      <rPr>
        <sz val="10"/>
        <color theme="1"/>
        <rFont val="Calibri"/>
        <family val="2"/>
        <scheme val="minor"/>
      </rPr>
      <t xml:space="preserve"> 3 693
</t>
    </r>
    <r>
      <rPr>
        <u/>
        <sz val="10"/>
        <color theme="1"/>
        <rFont val="Calibri"/>
        <family val="2"/>
        <scheme val="minor"/>
      </rPr>
      <t xml:space="preserve">2008-2009 : </t>
    </r>
    <r>
      <rPr>
        <sz val="10"/>
        <color theme="1"/>
        <rFont val="Calibri"/>
        <family val="2"/>
        <scheme val="minor"/>
      </rPr>
      <t xml:space="preserve">pas d’animation sur cette année scolaire
</t>
    </r>
    <r>
      <rPr>
        <u/>
        <sz val="10"/>
        <color theme="1"/>
        <rFont val="Calibri"/>
        <family val="2"/>
        <scheme val="minor"/>
      </rPr>
      <t xml:space="preserve">2009-2010 : </t>
    </r>
    <r>
      <rPr>
        <sz val="10"/>
        <color theme="1"/>
        <rFont val="Calibri"/>
        <family val="2"/>
        <scheme val="minor"/>
      </rPr>
      <t xml:space="preserve"> 5 061
</t>
    </r>
    <r>
      <rPr>
        <u/>
        <sz val="10"/>
        <color theme="1"/>
        <rFont val="Calibri"/>
        <family val="2"/>
        <scheme val="minor"/>
      </rPr>
      <t xml:space="preserve">2010-2011 : </t>
    </r>
    <r>
      <rPr>
        <sz val="10"/>
        <color theme="1"/>
        <rFont val="Calibri"/>
        <family val="2"/>
        <scheme val="minor"/>
      </rPr>
      <t xml:space="preserve">4 314
</t>
    </r>
    <r>
      <rPr>
        <u/>
        <sz val="10"/>
        <color theme="1"/>
        <rFont val="Calibri"/>
        <family val="2"/>
        <scheme val="minor"/>
      </rPr>
      <t xml:space="preserve">2011-2012 : </t>
    </r>
    <r>
      <rPr>
        <sz val="10"/>
        <color theme="1"/>
        <rFont val="Calibri"/>
        <family val="2"/>
        <scheme val="minor"/>
      </rPr>
      <t xml:space="preserve">3 518
</t>
    </r>
    <r>
      <rPr>
        <u/>
        <sz val="10"/>
        <color rgb="FFFF0000"/>
        <rFont val="Calibri"/>
        <family val="2"/>
        <scheme val="minor"/>
      </rPr>
      <t xml:space="preserve">2012-2013 : </t>
    </r>
    <r>
      <rPr>
        <sz val="10"/>
        <color theme="1"/>
        <rFont val="Calibri"/>
        <family val="2"/>
        <scheme val="minor"/>
      </rPr>
      <t xml:space="preserve">
</t>
    </r>
    <r>
      <rPr>
        <b/>
        <sz val="10"/>
        <color theme="1"/>
        <rFont val="Calibri"/>
        <family val="2"/>
        <scheme val="minor"/>
      </rPr>
      <t xml:space="preserve">Nombre de manifestations mettant en avant le développement durable
</t>
    </r>
    <r>
      <rPr>
        <sz val="10"/>
        <color theme="1"/>
        <rFont val="Calibri"/>
        <family val="2"/>
        <scheme val="minor"/>
      </rPr>
      <t>Indicateur non renseignable</t>
    </r>
  </si>
  <si>
    <t>CAHOT Aline (PJEC)
STORY Claire (A21 SCOLAIRE et IDKOLOGIC)
BAZARD Laure (Village DD)</t>
  </si>
  <si>
    <t>STORY Claire
BAZARD Laure</t>
  </si>
  <si>
    <t>DEJ
Dir.Com</t>
  </si>
  <si>
    <r>
      <rPr>
        <b/>
        <sz val="10"/>
        <color theme="1"/>
        <rFont val="Calibri"/>
        <family val="2"/>
        <scheme val="minor"/>
      </rPr>
      <t>Nombre d’itinéraires et de kilomètres inscrits au Plan départemental des itinéraires de promenade et de randonnée</t>
    </r>
    <r>
      <rPr>
        <sz val="10"/>
        <color theme="1"/>
        <rFont val="Calibri"/>
        <family val="2"/>
        <scheme val="minor"/>
      </rPr>
      <t xml:space="preserve">
</t>
    </r>
    <r>
      <rPr>
        <u/>
        <sz val="10"/>
        <color theme="1"/>
        <rFont val="Calibri"/>
        <family val="2"/>
        <scheme val="minor"/>
      </rPr>
      <t>2008 :</t>
    </r>
    <r>
      <rPr>
        <sz val="10"/>
        <color theme="1"/>
        <rFont val="Calibri"/>
        <family val="2"/>
        <scheme val="minor"/>
      </rPr>
      <t xml:space="preserve"> 11 circuits pour 206 km
</t>
    </r>
    <r>
      <rPr>
        <u/>
        <sz val="10"/>
        <rFont val="Calibri"/>
        <family val="2"/>
        <scheme val="minor"/>
      </rPr>
      <t xml:space="preserve">2009 : </t>
    </r>
    <r>
      <rPr>
        <sz val="10"/>
        <rFont val="Calibri"/>
        <family val="2"/>
        <scheme val="minor"/>
      </rPr>
      <t xml:space="preserve">10 circuits pour 117 km
</t>
    </r>
    <r>
      <rPr>
        <u/>
        <sz val="10"/>
        <rFont val="Calibri"/>
        <family val="2"/>
        <scheme val="minor"/>
      </rPr>
      <t>2010 :</t>
    </r>
    <r>
      <rPr>
        <sz val="10"/>
        <rFont val="Calibri"/>
        <family val="2"/>
        <scheme val="minor"/>
      </rPr>
      <t xml:space="preserve"> 12 circuits pour 96 km
</t>
    </r>
    <r>
      <rPr>
        <u/>
        <sz val="10"/>
        <rFont val="Calibri"/>
        <family val="2"/>
        <scheme val="minor"/>
      </rPr>
      <t xml:space="preserve">2011 : </t>
    </r>
    <r>
      <rPr>
        <sz val="10"/>
        <rFont val="Calibri"/>
        <family val="2"/>
        <scheme val="minor"/>
      </rPr>
      <t xml:space="preserve">4 circuits pour 66 km
</t>
    </r>
    <r>
      <rPr>
        <u/>
        <sz val="10"/>
        <color rgb="FFFF0000"/>
        <rFont val="Calibri"/>
        <family val="2"/>
        <scheme val="minor"/>
      </rPr>
      <t xml:space="preserve">2012 : </t>
    </r>
    <r>
      <rPr>
        <sz val="10"/>
        <color rgb="FFFF0000"/>
        <rFont val="Calibri"/>
        <family val="2"/>
        <scheme val="minor"/>
      </rPr>
      <t>X circuits pour XX km</t>
    </r>
    <r>
      <rPr>
        <sz val="10"/>
        <color theme="1"/>
        <rFont val="Calibri"/>
        <family val="2"/>
        <scheme val="minor"/>
      </rPr>
      <t xml:space="preserve">
</t>
    </r>
    <r>
      <rPr>
        <b/>
        <sz val="10"/>
        <color theme="1"/>
        <rFont val="Calibri"/>
        <family val="2"/>
        <scheme val="minor"/>
      </rPr>
      <t xml:space="preserve">Nombre de Points d’Intérêt Touristique </t>
    </r>
    <r>
      <rPr>
        <sz val="10"/>
        <color theme="1"/>
        <rFont val="Calibri"/>
        <family val="2"/>
        <scheme val="minor"/>
      </rPr>
      <t xml:space="preserve">
</t>
    </r>
    <r>
      <rPr>
        <u/>
        <sz val="10"/>
        <color theme="1"/>
        <rFont val="Calibri"/>
        <family val="2"/>
        <scheme val="minor"/>
      </rPr>
      <t xml:space="preserve">2010 : </t>
    </r>
    <r>
      <rPr>
        <sz val="10"/>
        <color theme="1"/>
        <rFont val="Calibri"/>
        <family val="2"/>
        <scheme val="minor"/>
      </rPr>
      <t xml:space="preserve">144
</t>
    </r>
    <r>
      <rPr>
        <u/>
        <sz val="10"/>
        <color theme="1"/>
        <rFont val="Calibri"/>
        <family val="2"/>
        <scheme val="minor"/>
      </rPr>
      <t xml:space="preserve">2011 : </t>
    </r>
    <r>
      <rPr>
        <sz val="10"/>
        <color theme="1"/>
        <rFont val="Calibri"/>
        <family val="2"/>
        <scheme val="minor"/>
      </rPr>
      <t xml:space="preserve">150
</t>
    </r>
    <r>
      <rPr>
        <u/>
        <sz val="10"/>
        <color theme="1"/>
        <rFont val="Calibri"/>
        <family val="2"/>
        <scheme val="minor"/>
      </rPr>
      <t xml:space="preserve">2012 : </t>
    </r>
    <r>
      <rPr>
        <sz val="10"/>
        <color theme="1"/>
        <rFont val="Calibri"/>
        <family val="2"/>
        <scheme val="minor"/>
      </rPr>
      <t xml:space="preserve">150
</t>
    </r>
    <r>
      <rPr>
        <b/>
        <sz val="10"/>
        <color theme="1"/>
        <rFont val="Calibri"/>
        <family val="2"/>
        <scheme val="minor"/>
      </rPr>
      <t xml:space="preserve">Nombre de RIS </t>
    </r>
    <r>
      <rPr>
        <sz val="10"/>
        <color theme="1"/>
        <rFont val="Calibri"/>
        <family val="2"/>
        <scheme val="minor"/>
      </rPr>
      <t xml:space="preserve">
</t>
    </r>
    <r>
      <rPr>
        <u/>
        <sz val="10"/>
        <color theme="1"/>
        <rFont val="Calibri"/>
        <family val="2"/>
        <scheme val="minor"/>
      </rPr>
      <t xml:space="preserve">2009-2010 : </t>
    </r>
    <r>
      <rPr>
        <sz val="10"/>
        <color theme="1"/>
        <rFont val="Calibri"/>
        <family val="2"/>
        <scheme val="minor"/>
      </rPr>
      <t xml:space="preserve">Total : 63 / Installés : 61 / En cours : 1 / En attente ABF : 1
</t>
    </r>
    <r>
      <rPr>
        <u/>
        <sz val="10"/>
        <color theme="1"/>
        <rFont val="Calibri"/>
        <family val="2"/>
        <scheme val="minor"/>
      </rPr>
      <t xml:space="preserve">2010-2011 : </t>
    </r>
    <r>
      <rPr>
        <sz val="10"/>
        <color theme="1"/>
        <rFont val="Calibri"/>
        <family val="2"/>
        <scheme val="minor"/>
      </rPr>
      <t xml:space="preserve">Total : 63 / Installés : 61 / En cours : 1 / En attente ABF : 1
</t>
    </r>
    <r>
      <rPr>
        <u/>
        <sz val="10"/>
        <color theme="1"/>
        <rFont val="Calibri"/>
        <family val="2"/>
        <scheme val="minor"/>
      </rPr>
      <t xml:space="preserve">2011-2012 : </t>
    </r>
    <r>
      <rPr>
        <sz val="10"/>
        <color theme="1"/>
        <rFont val="Calibri"/>
        <family val="2"/>
        <scheme val="minor"/>
      </rPr>
      <t xml:space="preserve">Total : 63 / Installés : 61 / En cours : 2
</t>
    </r>
    <r>
      <rPr>
        <u/>
        <sz val="10"/>
        <color rgb="FFFF0000"/>
        <rFont val="Calibri"/>
        <family val="2"/>
        <scheme val="minor"/>
      </rPr>
      <t xml:space="preserve">2012-2013 : </t>
    </r>
    <r>
      <rPr>
        <sz val="10"/>
        <color rgb="FFFF0000"/>
        <rFont val="Calibri"/>
        <family val="2"/>
        <scheme val="minor"/>
      </rPr>
      <t>Total : XX / Installés : XX / En cours : XX</t>
    </r>
  </si>
  <si>
    <r>
      <rPr>
        <b/>
        <sz val="10"/>
        <rFont val="Calibri"/>
        <family val="2"/>
        <scheme val="minor"/>
      </rPr>
      <t>PLAN DEPARTEMENTAL DES ITINERAIRES DE PROMENADE ET DE RANDONNEE (PDIPR)</t>
    </r>
    <r>
      <rPr>
        <sz val="10"/>
        <color theme="1"/>
        <rFont val="Calibri"/>
        <family val="2"/>
        <scheme val="minor"/>
      </rPr>
      <t xml:space="preserve">
Démarche partenariale et de qualité pour la préservation des chemins ruraux et pour le développement de la randonnée dans l'Oise. Il existe plus de 3000 km de chemins inscrits et de nombreux projets sont en cours d’inscription. L'inscription d'un circuit est soumise à une étude rigoureuse du Comité Technique Randonnée composé du Département, de Oise Tourisme ainsi que les partenaires associatifs pédestres, équestres et cyclotouristiques. </t>
    </r>
    <r>
      <rPr>
        <sz val="10"/>
        <color rgb="FFFF0000"/>
        <rFont val="Calibri"/>
        <family val="2"/>
        <scheme val="minor"/>
      </rPr>
      <t>En 2011, 4 nouveaux circuits ont été validés par le CTR et inscrits au PDIPR pour un linéaire de 66 km.</t>
    </r>
    <r>
      <rPr>
        <sz val="10"/>
        <color theme="1"/>
        <rFont val="Calibri"/>
        <family val="2"/>
        <scheme val="minor"/>
      </rPr>
      <t xml:space="preserve">
</t>
    </r>
    <r>
      <rPr>
        <b/>
        <sz val="10"/>
        <color theme="1"/>
        <rFont val="Calibri"/>
        <family val="2"/>
        <scheme val="minor"/>
      </rPr>
      <t>MISE EN PLACE D’UNE SIGNALETIQUE SUR LES SITES REMARQUABLES DE L’OISE</t>
    </r>
    <r>
      <rPr>
        <sz val="10"/>
        <color theme="1"/>
        <rFont val="Calibri"/>
        <family val="2"/>
        <scheme val="minor"/>
      </rPr>
      <t xml:space="preserve">
Contribuer à la mise en valeur des pôles touristiques de l’Oise en prenant en compte les besoins des visiteurs. </t>
    </r>
    <r>
      <rPr>
        <sz val="10"/>
        <color rgb="FFFF0000"/>
        <rFont val="Calibri"/>
        <family val="2"/>
        <scheme val="minor"/>
      </rPr>
      <t xml:space="preserve">
</t>
    </r>
    <r>
      <rPr>
        <u/>
        <sz val="10"/>
        <rFont val="Calibri"/>
        <family val="2"/>
        <scheme val="minor"/>
      </rPr>
      <t xml:space="preserve">Phases 1 et 2 : </t>
    </r>
    <r>
      <rPr>
        <sz val="10"/>
        <rFont val="Calibri"/>
        <family val="2"/>
        <scheme val="minor"/>
      </rPr>
      <t xml:space="preserve">Signalisation des pôles majeurs et des points d’intérêt touristique (PIT) finalisée en 2005 avec 143 Points d’Intérêt Touristique répondant aux critères de protection au titre de la législation des monuments historiques, d’ouverture au public et d’accessibilité aux automobilistes qui ont été sélectionnés et sont répartis sur l’ensemble du territoire départemental
</t>
    </r>
    <r>
      <rPr>
        <u/>
        <sz val="10"/>
        <rFont val="Calibri"/>
        <family val="2"/>
        <scheme val="minor"/>
      </rPr>
      <t xml:space="preserve">Phase 3 : </t>
    </r>
    <r>
      <rPr>
        <sz val="10"/>
        <rFont val="Calibri"/>
        <family val="2"/>
        <scheme val="minor"/>
      </rPr>
      <t>Implantation de Relais d’Information Services (RIS) finalisée en 2012 avec 63 RIS
En complément de ces actions, le département soutient auprès des communes et des communautés de communes les projets d’aide à la signalisation touristique en cohérence avec le schéma départemental : 
- poursuite du jalonnement des P.I.T et R.I.S en agglomération ;
- aide à la signalisation touristique du patrimoine locale (schéma locaux de signalétique et travaux).</t>
    </r>
  </si>
  <si>
    <t>BANTIGNIES Antoine
BACQUAERT Delphine</t>
  </si>
  <si>
    <r>
      <rPr>
        <b/>
        <sz val="10"/>
        <rFont val="Calibri"/>
        <family val="2"/>
        <scheme val="minor"/>
      </rPr>
      <t>Fréquentation du réseau de transports départementaux</t>
    </r>
    <r>
      <rPr>
        <sz val="10"/>
        <rFont val="Calibri"/>
        <family val="2"/>
        <scheme val="minor"/>
      </rPr>
      <t xml:space="preserve">
</t>
    </r>
    <r>
      <rPr>
        <u/>
        <sz val="10"/>
        <rFont val="Calibri"/>
        <family val="2"/>
        <scheme val="minor"/>
      </rPr>
      <t xml:space="preserve">2009 : </t>
    </r>
    <r>
      <rPr>
        <sz val="10"/>
        <rFont val="Calibri"/>
        <family val="2"/>
        <scheme val="minor"/>
      </rPr>
      <t xml:space="preserve">+ 17 %
</t>
    </r>
    <r>
      <rPr>
        <u/>
        <sz val="10"/>
        <rFont val="Calibri"/>
        <family val="2"/>
        <scheme val="minor"/>
      </rPr>
      <t xml:space="preserve">2010 : </t>
    </r>
    <r>
      <rPr>
        <sz val="10"/>
        <rFont val="Calibri"/>
        <family val="2"/>
        <scheme val="minor"/>
      </rPr>
      <t xml:space="preserve">987 173 passagers
</t>
    </r>
    <r>
      <rPr>
        <u/>
        <sz val="10"/>
        <rFont val="Calibri"/>
        <family val="2"/>
        <scheme val="minor"/>
      </rPr>
      <t>2011 :</t>
    </r>
    <r>
      <rPr>
        <sz val="10"/>
        <rFont val="Calibri"/>
        <family val="2"/>
        <scheme val="minor"/>
      </rPr>
      <t xml:space="preserve"> 1  071  845 passagers (+ 8,5 %)
</t>
    </r>
    <r>
      <rPr>
        <b/>
        <sz val="10"/>
        <rFont val="Calibri"/>
        <family val="2"/>
        <scheme val="minor"/>
      </rPr>
      <t xml:space="preserve">
Proportions des cars utilisant des carburants propres ou conformes aux normes NE Euro5 </t>
    </r>
    <r>
      <rPr>
        <sz val="10"/>
        <rFont val="Calibri"/>
        <family val="2"/>
        <scheme val="minor"/>
      </rPr>
      <t xml:space="preserve">
</t>
    </r>
    <r>
      <rPr>
        <u/>
        <sz val="10"/>
        <rFont val="Calibri"/>
        <family val="2"/>
        <scheme val="minor"/>
      </rPr>
      <t xml:space="preserve">2009 : </t>
    </r>
    <r>
      <rPr>
        <sz val="10"/>
        <rFont val="Calibri"/>
        <family val="2"/>
        <scheme val="minor"/>
      </rPr>
      <t xml:space="preserve">32 %
</t>
    </r>
    <r>
      <rPr>
        <u/>
        <sz val="10"/>
        <rFont val="Calibri"/>
        <family val="2"/>
        <scheme val="minor"/>
      </rPr>
      <t>2010</t>
    </r>
    <r>
      <rPr>
        <sz val="10"/>
        <rFont val="Calibri"/>
        <family val="2"/>
        <scheme val="minor"/>
      </rPr>
      <t xml:space="preserve"> :  32 %
</t>
    </r>
    <r>
      <rPr>
        <u/>
        <sz val="10"/>
        <rFont val="Calibri"/>
        <family val="2"/>
        <scheme val="minor"/>
      </rPr>
      <t>2011 :</t>
    </r>
    <r>
      <rPr>
        <sz val="10"/>
        <rFont val="Calibri"/>
        <family val="2"/>
        <scheme val="minor"/>
      </rPr>
      <t xml:space="preserve"> 38 %  (232 / 606 parc disponible)
</t>
    </r>
    <r>
      <rPr>
        <u/>
        <sz val="10"/>
        <rFont val="Calibri"/>
        <family val="2"/>
        <scheme val="minor"/>
      </rPr>
      <t xml:space="preserve">2012 : </t>
    </r>
    <r>
      <rPr>
        <sz val="10"/>
        <rFont val="Calibri"/>
        <family val="2"/>
        <scheme val="minor"/>
      </rPr>
      <t xml:space="preserve">52 %  (316 cars sur 605)
</t>
    </r>
    <r>
      <rPr>
        <b/>
        <sz val="10"/>
        <rFont val="Calibri"/>
        <family val="2"/>
        <scheme val="minor"/>
      </rPr>
      <t xml:space="preserve">Nombre d’abonnements scolaires gratuits délivrés </t>
    </r>
    <r>
      <rPr>
        <sz val="10"/>
        <rFont val="Calibri"/>
        <family val="2"/>
        <scheme val="minor"/>
      </rPr>
      <t xml:space="preserve">
</t>
    </r>
    <r>
      <rPr>
        <u/>
        <sz val="10"/>
        <rFont val="Calibri"/>
        <family val="2"/>
        <scheme val="minor"/>
      </rPr>
      <t xml:space="preserve">2008-2009 : </t>
    </r>
    <r>
      <rPr>
        <sz val="10"/>
        <rFont val="Calibri"/>
        <family val="2"/>
        <scheme val="minor"/>
      </rPr>
      <t>53 706 dont 778 élèves handicapés</t>
    </r>
    <r>
      <rPr>
        <u/>
        <sz val="10"/>
        <rFont val="Calibri"/>
        <family val="2"/>
        <scheme val="minor"/>
      </rPr>
      <t xml:space="preserve">
2009-2010 : </t>
    </r>
    <r>
      <rPr>
        <sz val="10"/>
        <rFont val="Calibri"/>
        <family val="2"/>
        <scheme val="minor"/>
      </rPr>
      <t xml:space="preserve"> 54 119 dont  884 élèves handicapés</t>
    </r>
    <r>
      <rPr>
        <u/>
        <sz val="10"/>
        <rFont val="Calibri"/>
        <family val="2"/>
        <scheme val="minor"/>
      </rPr>
      <t xml:space="preserve">
2010-2011 : </t>
    </r>
    <r>
      <rPr>
        <sz val="10"/>
        <rFont val="Calibri"/>
        <family val="2"/>
        <scheme val="minor"/>
      </rPr>
      <t>55 384 dont 962 élèves handicapés</t>
    </r>
    <r>
      <rPr>
        <u/>
        <sz val="10"/>
        <rFont val="Calibri"/>
        <family val="2"/>
        <scheme val="minor"/>
      </rPr>
      <t xml:space="preserve">
2011-2012 : </t>
    </r>
    <r>
      <rPr>
        <sz val="10"/>
        <rFont val="Calibri"/>
        <family val="2"/>
        <scheme val="minor"/>
      </rPr>
      <t>55 048 dont 966 élèves handicapés</t>
    </r>
  </si>
  <si>
    <r>
      <rPr>
        <b/>
        <u/>
        <sz val="10"/>
        <color theme="1"/>
        <rFont val="Calibri"/>
        <family val="2"/>
        <scheme val="minor"/>
      </rPr>
      <t>Investissement :</t>
    </r>
    <r>
      <rPr>
        <sz val="10"/>
        <color theme="1"/>
        <rFont val="Calibri"/>
        <family val="2"/>
        <scheme val="minor"/>
      </rPr>
      <t xml:space="preserve"> SISMO : environ 1,4 Millions d'euros en investissement / an (budget SMTCO) + Programme Développement des Transports en commun (BP 2012)  : 1 900 262 euros
</t>
    </r>
    <r>
      <rPr>
        <b/>
        <u/>
        <sz val="10"/>
        <color theme="1"/>
        <rFont val="Calibri"/>
        <family val="2"/>
        <scheme val="minor"/>
      </rPr>
      <t>Fonctionnement :</t>
    </r>
    <r>
      <rPr>
        <sz val="10"/>
        <color theme="1"/>
        <rFont val="Calibri"/>
        <family val="2"/>
        <scheme val="minor"/>
      </rPr>
      <t xml:space="preserve"> SISMO : environ 1,4 Millions d'euros en fonctionnement / an (budget SMTCO) + Programme Développement des Transports en commun (BP 2012)  : 59 505 831 euros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</si>
</sst>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 &quot;€&quot;"/>
  </numFmts>
  <fonts count="40"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TradeGothic LT"/>
    </font>
    <font>
      <sz val="10"/>
      <color indexed="36"/>
      <name val="TradeGothic LT"/>
    </font>
    <font>
      <b/>
      <sz val="16"/>
      <color theme="1"/>
      <name val="Calibri"/>
      <family val="2"/>
      <scheme val="minor"/>
    </font>
    <font>
      <sz val="16"/>
      <color theme="1"/>
      <name val="Calibri"/>
      <family val="2"/>
      <scheme val="minor"/>
    </font>
    <font>
      <sz val="10"/>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b/>
      <sz val="15"/>
      <name val="Calibri"/>
      <family val="2"/>
      <scheme val="minor"/>
    </font>
    <font>
      <u/>
      <sz val="11"/>
      <color rgb="FFFF0000"/>
      <name val="Calibri"/>
      <family val="2"/>
      <scheme val="minor"/>
    </font>
    <font>
      <b/>
      <sz val="10"/>
      <color theme="1"/>
      <name val="Calibri"/>
      <family val="2"/>
      <scheme val="minor"/>
    </font>
    <font>
      <u/>
      <sz val="10"/>
      <color theme="1"/>
      <name val="Calibri"/>
      <family val="2"/>
      <scheme val="minor"/>
    </font>
    <font>
      <u/>
      <sz val="10"/>
      <color rgb="FFFF0000"/>
      <name val="Calibri"/>
      <family val="2"/>
      <scheme val="minor"/>
    </font>
    <font>
      <sz val="10"/>
      <color rgb="FFFF0000"/>
      <name val="Calibri"/>
      <family val="2"/>
      <scheme val="minor"/>
    </font>
    <font>
      <b/>
      <sz val="10"/>
      <name val="Calibri"/>
      <family val="2"/>
      <scheme val="minor"/>
    </font>
    <font>
      <u/>
      <sz val="10"/>
      <name val="Calibri"/>
      <family val="2"/>
      <scheme val="minor"/>
    </font>
    <font>
      <b/>
      <u/>
      <sz val="10"/>
      <name val="Calibri"/>
      <family val="2"/>
      <scheme val="minor"/>
    </font>
    <font>
      <b/>
      <u/>
      <sz val="10"/>
      <color theme="1"/>
      <name val="Calibri"/>
      <family val="2"/>
      <scheme val="minor"/>
    </font>
    <font>
      <b/>
      <sz val="10"/>
      <color rgb="FFFF0000"/>
      <name val="Calibri"/>
      <family val="2"/>
      <scheme val="minor"/>
    </font>
    <font>
      <sz val="10"/>
      <color rgb="FF00B050"/>
      <name val="Calibri"/>
      <family val="2"/>
      <scheme val="minor"/>
    </font>
    <font>
      <sz val="11"/>
      <name val="Calibri"/>
      <family val="2"/>
      <scheme val="minor"/>
    </font>
    <font>
      <sz val="11"/>
      <color theme="0"/>
      <name val="Calibri"/>
      <family val="2"/>
      <scheme val="minor"/>
    </font>
    <font>
      <b/>
      <sz val="14"/>
      <color theme="1"/>
      <name val="Calibri"/>
      <family val="2"/>
      <scheme val="minor"/>
    </font>
    <font>
      <strike/>
      <sz val="10"/>
      <color rgb="FFFF0000"/>
      <name val="Calibri"/>
      <family val="2"/>
      <scheme val="minor"/>
    </font>
    <font>
      <b/>
      <sz val="11"/>
      <name val="Calibri"/>
      <family val="2"/>
      <scheme val="minor"/>
    </font>
    <font>
      <b/>
      <sz val="11"/>
      <color theme="9" tint="-0.249977111117893"/>
      <name val="Wingdings"/>
      <charset val="2"/>
    </font>
    <font>
      <b/>
      <sz val="11"/>
      <color rgb="FF00B050"/>
      <name val="Wingdings"/>
      <charset val="2"/>
    </font>
    <font>
      <b/>
      <sz val="28"/>
      <color rgb="FF00B050"/>
      <name val="Wingdings"/>
      <charset val="2"/>
    </font>
    <font>
      <b/>
      <sz val="28"/>
      <color theme="9" tint="-0.249977111117893"/>
      <name val="Wingdings"/>
      <charset val="2"/>
    </font>
    <font>
      <b/>
      <sz val="28"/>
      <name val="Wingdings"/>
      <charset val="2"/>
    </font>
    <font>
      <b/>
      <sz val="28"/>
      <color rgb="FFFF0000"/>
      <name val="Wingdings"/>
      <charset val="2"/>
    </font>
    <font>
      <b/>
      <sz val="11"/>
      <color rgb="FFFF0000"/>
      <name val="Wingdings"/>
      <charset val="2"/>
    </font>
    <font>
      <b/>
      <sz val="20"/>
      <color theme="1"/>
      <name val="Calibri"/>
      <family val="2"/>
      <scheme val="minor"/>
    </font>
    <font>
      <i/>
      <sz val="10"/>
      <color theme="1"/>
      <name val="Calibri"/>
      <family val="2"/>
      <scheme val="minor"/>
    </font>
    <font>
      <sz val="11"/>
      <color rgb="FFFF0000"/>
      <name val="Calibri"/>
      <family val="2"/>
      <scheme val="minor"/>
    </font>
    <font>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6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7">
    <xf numFmtId="0" fontId="0" fillId="0" borderId="0" xfId="0"/>
    <xf numFmtId="0" fontId="0" fillId="0" borderId="0" xfId="0" applyAlignment="1">
      <alignment horizontal="center" vertical="center" wrapText="1"/>
    </xf>
    <xf numFmtId="0" fontId="0" fillId="0" borderId="0" xfId="0" applyFont="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43" fontId="9" fillId="0" borderId="0" xfId="1" applyFont="1" applyAlignment="1">
      <alignment horizontal="center" vertical="center" wrapText="1"/>
    </xf>
    <xf numFmtId="0" fontId="0" fillId="0" borderId="0" xfId="0"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0" xfId="0" applyAlignment="1">
      <alignment wrapText="1"/>
    </xf>
    <xf numFmtId="0" fontId="0"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11" fillId="0" borderId="0" xfId="0" applyFont="1" applyAlignment="1">
      <alignment horizontal="left"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xf numFmtId="0" fontId="6" fillId="0" borderId="14"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wrapText="1"/>
    </xf>
    <xf numFmtId="43" fontId="10" fillId="3" borderId="10" xfId="1" applyFont="1" applyFill="1" applyBorder="1" applyAlignment="1">
      <alignment horizontal="center" vertical="center" textRotation="90" wrapText="1"/>
    </xf>
    <xf numFmtId="0" fontId="10" fillId="3" borderId="8" xfId="0" applyFont="1" applyFill="1" applyBorder="1" applyAlignment="1">
      <alignment horizontal="center" vertical="center" wrapText="1"/>
    </xf>
    <xf numFmtId="43" fontId="10" fillId="3" borderId="9" xfId="1" applyFont="1" applyFill="1" applyBorder="1" applyAlignment="1">
      <alignment horizontal="center" vertical="center" wrapText="1"/>
    </xf>
    <xf numFmtId="43" fontId="10" fillId="3" borderId="8" xfId="1" applyFont="1" applyFill="1" applyBorder="1" applyAlignment="1">
      <alignment horizontal="left" vertical="center" wrapText="1"/>
    </xf>
    <xf numFmtId="43" fontId="10" fillId="3" borderId="8" xfId="1" applyFont="1" applyFill="1" applyBorder="1" applyAlignment="1">
      <alignment horizontal="center" vertical="center" wrapText="1"/>
    </xf>
    <xf numFmtId="164" fontId="10" fillId="3" borderId="8" xfId="1" applyNumberFormat="1" applyFont="1" applyFill="1" applyBorder="1" applyAlignment="1">
      <alignment horizontal="center" vertical="center" wrapText="1"/>
    </xf>
    <xf numFmtId="164" fontId="0" fillId="0" borderId="0" xfId="0" applyNumberFormat="1" applyAlignment="1">
      <alignment horizontal="left" vertical="center" wrapText="1"/>
    </xf>
    <xf numFmtId="0" fontId="0" fillId="2" borderId="1" xfId="0" applyFill="1" applyBorder="1" applyAlignment="1">
      <alignment horizontal="center"/>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9" fillId="0" borderId="1" xfId="0" applyFont="1" applyBorder="1" applyAlignment="1">
      <alignment horizontal="center"/>
    </xf>
    <xf numFmtId="0" fontId="9" fillId="2" borderId="17" xfId="0" applyFont="1" applyFill="1" applyBorder="1"/>
    <xf numFmtId="0" fontId="9" fillId="0" borderId="4" xfId="0" applyFont="1" applyBorder="1"/>
    <xf numFmtId="0" fontId="9" fillId="0" borderId="1" xfId="0" applyFont="1" applyFill="1" applyBorder="1" applyAlignment="1">
      <alignment horizontal="center"/>
    </xf>
    <xf numFmtId="0" fontId="0" fillId="0" borderId="1" xfId="0" applyFont="1" applyFill="1" applyBorder="1" applyAlignment="1">
      <alignment horizontal="center"/>
    </xf>
    <xf numFmtId="1" fontId="0" fillId="0" borderId="1" xfId="0" applyNumberFormat="1" applyBorder="1" applyAlignment="1">
      <alignment horizontal="center"/>
    </xf>
    <xf numFmtId="1" fontId="0" fillId="0" borderId="0" xfId="0" applyNumberFormat="1" applyAlignment="1">
      <alignment horizontal="center"/>
    </xf>
    <xf numFmtId="1" fontId="0" fillId="0" borderId="0" xfId="0" applyNumberFormat="1"/>
    <xf numFmtId="43" fontId="12" fillId="3" borderId="8" xfId="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Alignment="1">
      <alignment horizontal="center" vertical="center" wrapText="1"/>
    </xf>
    <xf numFmtId="0" fontId="9" fillId="0" borderId="1" xfId="0" applyFont="1" applyBorder="1"/>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9" fillId="0" borderId="1" xfId="0" applyFont="1" applyBorder="1" applyAlignment="1">
      <alignment horizontal="right"/>
    </xf>
    <xf numFmtId="0" fontId="0" fillId="2" borderId="1" xfId="0" applyFill="1" applyBorder="1"/>
    <xf numFmtId="9" fontId="0" fillId="0" borderId="0" xfId="0" applyNumberFormat="1" applyAlignment="1">
      <alignment horizontal="center"/>
    </xf>
    <xf numFmtId="164" fontId="26" fillId="2" borderId="18" xfId="0" applyNumberFormat="1" applyFont="1" applyFill="1" applyBorder="1" applyAlignment="1">
      <alignment horizontal="center" vertical="center" wrapText="1"/>
    </xf>
    <xf numFmtId="164" fontId="26" fillId="2" borderId="19" xfId="0" applyNumberFormat="1" applyFont="1" applyFill="1" applyBorder="1" applyAlignment="1">
      <alignment horizontal="center" vertical="center" wrapText="1"/>
    </xf>
    <xf numFmtId="0" fontId="9" fillId="0" borderId="0" xfId="0" applyFont="1" applyAlignment="1">
      <alignment horizont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0" xfId="0" applyFont="1" applyFill="1" applyBorder="1" applyAlignment="1">
      <alignment horizont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43" fontId="10" fillId="3" borderId="1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ill="1" applyBorder="1" applyAlignment="1">
      <alignment wrapText="1"/>
    </xf>
    <xf numFmtId="0" fontId="3" fillId="0" borderId="0"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9" fillId="0" borderId="0" xfId="0" applyFont="1" applyBorder="1"/>
    <xf numFmtId="0" fontId="0" fillId="0" borderId="0" xfId="0" applyBorder="1" applyAlignment="1">
      <alignment horizontal="center"/>
    </xf>
    <xf numFmtId="9" fontId="0" fillId="0" borderId="0" xfId="0" applyNumberFormat="1" applyBorder="1" applyAlignment="1">
      <alignment horizontal="center"/>
    </xf>
    <xf numFmtId="0" fontId="0" fillId="0" borderId="1" xfId="0" applyBorder="1" applyAlignment="1">
      <alignment horizont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0" xfId="0" applyFill="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horizontal="center"/>
    </xf>
    <xf numFmtId="0" fontId="29" fillId="0" borderId="1" xfId="0" applyFont="1" applyFill="1" applyBorder="1" applyAlignment="1">
      <alignment horizontal="center"/>
    </xf>
    <xf numFmtId="0" fontId="35" fillId="0" borderId="1" xfId="0" applyFont="1" applyFill="1" applyBorder="1" applyAlignment="1">
      <alignment horizont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3" fillId="0" borderId="2" xfId="0" applyFont="1"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43" fontId="10" fillId="3" borderId="20" xfId="1"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left" vertical="center" wrapText="1"/>
    </xf>
    <xf numFmtId="0" fontId="0" fillId="0" borderId="2" xfId="0" applyFont="1" applyBorder="1" applyAlignment="1">
      <alignment horizontal="center" vertical="center" wrapText="1"/>
    </xf>
    <xf numFmtId="0" fontId="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17"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14"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3" xfId="0" applyFont="1" applyBorder="1" applyAlignment="1">
      <alignmen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14" fillId="0"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43" fontId="12" fillId="3" borderId="10" xfId="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0" borderId="2" xfId="0" applyFont="1" applyFill="1" applyBorder="1" applyAlignment="1">
      <alignment vertical="center" wrapText="1"/>
    </xf>
    <xf numFmtId="0" fontId="31"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23" xfId="0" applyFont="1" applyFill="1" applyBorder="1" applyAlignment="1">
      <alignment horizontal="center" wrapText="1"/>
    </xf>
    <xf numFmtId="0" fontId="0" fillId="0" borderId="23" xfId="0" applyBorder="1" applyAlignment="1">
      <alignment horizontal="center" wrapText="1"/>
    </xf>
    <xf numFmtId="0" fontId="0" fillId="0" borderId="15" xfId="0" applyBorder="1" applyAlignment="1">
      <alignment horizont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8" fillId="0" borderId="5" xfId="0" applyFont="1" applyBorder="1" applyAlignment="1">
      <alignment horizontal="center" vertical="center" wrapText="1"/>
    </xf>
    <xf numFmtId="0" fontId="32" fillId="0" borderId="1" xfId="0" applyFont="1" applyFill="1" applyBorder="1" applyAlignment="1">
      <alignment horizontal="center" vertical="center" wrapText="1"/>
    </xf>
    <xf numFmtId="0" fontId="17"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4" fillId="0" borderId="3" xfId="0" applyFont="1" applyFill="1" applyBorder="1" applyAlignment="1">
      <alignment horizont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 fillId="0" borderId="13"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1" xfId="0" applyFont="1" applyBorder="1" applyAlignment="1">
      <alignment horizontal="left" vertical="center" wrapText="1"/>
    </xf>
    <xf numFmtId="0" fontId="28" fillId="0" borderId="3" xfId="0" applyFont="1" applyBorder="1" applyAlignment="1">
      <alignment horizontal="center" vertical="center" wrapText="1"/>
    </xf>
    <xf numFmtId="0" fontId="28" fillId="0" borderId="5" xfId="0" applyFont="1" applyBorder="1" applyAlignment="1">
      <alignment vertical="center" wrapText="1"/>
    </xf>
    <xf numFmtId="0" fontId="28" fillId="0" borderId="3" xfId="0" applyFont="1" applyBorder="1" applyAlignment="1">
      <alignment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28" fillId="0" borderId="5" xfId="0" applyFont="1" applyFill="1" applyBorder="1" applyAlignment="1">
      <alignment horizontal="center" vertical="center"/>
    </xf>
    <xf numFmtId="0" fontId="32" fillId="0" borderId="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164" fontId="10" fillId="3" borderId="16" xfId="1" applyNumberFormat="1" applyFont="1" applyFill="1" applyBorder="1" applyAlignment="1">
      <alignment horizontal="center" vertical="center" wrapText="1"/>
    </xf>
    <xf numFmtId="164" fontId="0" fillId="3" borderId="15" xfId="0" applyNumberForma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7"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28" fillId="0" borderId="3" xfId="0" applyFont="1" applyBorder="1" applyAlignment="1">
      <alignment horizontal="center"/>
    </xf>
    <xf numFmtId="0" fontId="33" fillId="0" borderId="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9" fillId="5" borderId="4" xfId="0" applyFont="1" applyFill="1" applyBorder="1" applyAlignment="1">
      <alignment horizontal="center"/>
    </xf>
    <xf numFmtId="0" fontId="9" fillId="5" borderId="24" xfId="0" applyFont="1" applyFill="1" applyBorder="1" applyAlignment="1">
      <alignment horizontal="center"/>
    </xf>
    <xf numFmtId="0" fontId="0" fillId="0" borderId="1" xfId="0" applyBorder="1" applyAlignment="1">
      <alignment horizontal="center"/>
    </xf>
    <xf numFmtId="0" fontId="9" fillId="5" borderId="1" xfId="0" applyFont="1" applyFill="1" applyBorder="1" applyAlignment="1"/>
    <xf numFmtId="0" fontId="0" fillId="0" borderId="1" xfId="0" applyBorder="1" applyAlignment="1"/>
    <xf numFmtId="0" fontId="9" fillId="0" borderId="1" xfId="0" applyFont="1" applyBorder="1" applyAlignment="1">
      <alignment horizontal="center"/>
    </xf>
  </cellXfs>
  <cellStyles count="2">
    <cellStyle name="Milliers" xfId="1" builtinId="3"/>
    <cellStyle name="Normal" xfId="0" builtinId="0"/>
  </cellStyles>
  <dxfs count="0"/>
  <tableStyles count="0" defaultTableStyle="TableStyleMedium2" defaultPivotStyle="PivotStyleLight16"/>
  <colors>
    <mruColors>
      <color rgb="FFFFFF66"/>
      <color rgb="FFFFE5FF"/>
      <color rgb="FFFFFF00"/>
      <color rgb="FF008000"/>
      <color rgb="FFCCFF99"/>
      <color rgb="FFFFFFCC"/>
      <color rgb="FFD60093"/>
      <color rgb="FFFFB7E9"/>
      <color rgb="FFFFDDFF"/>
      <color rgb="FFE1F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1"/>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RESULTATS!$B$11:$B$15</c:f>
              <c:numCache>
                <c:formatCode>General</c:formatCode>
                <c:ptCount val="5"/>
                <c:pt idx="0">
                  <c:v>0</c:v>
                </c:pt>
                <c:pt idx="1">
                  <c:v>0</c:v>
                </c:pt>
                <c:pt idx="2">
                  <c:v>1</c:v>
                </c:pt>
                <c:pt idx="3">
                  <c:v>0</c:v>
                </c:pt>
                <c:pt idx="4">
                  <c:v>11</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RESULTATS!$G$43:$G$44</c:f>
              <c:numCache>
                <c:formatCode>0%</c:formatCode>
                <c:ptCount val="2"/>
                <c:pt idx="0">
                  <c:v>0.44444444444444442</c:v>
                </c:pt>
                <c:pt idx="1">
                  <c:v>0.55555555555555558</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i="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RESULTATS!$I$43:$I$44</c:f>
              <c:numCache>
                <c:formatCode>0%</c:formatCode>
                <c:ptCount val="2"/>
                <c:pt idx="0">
                  <c:v>9.0909090909090912E-2</c:v>
                </c:pt>
                <c:pt idx="1">
                  <c:v>0.90909090909090906</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2"/>
              <c:delete val="1"/>
            </c:dLbl>
            <c:dLbl>
              <c:idx val="3"/>
              <c:delete val="1"/>
            </c:dLbl>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RESULTATS!$K$43:$K$44</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RESULTATS!$M$43:$M$44</c:f>
              <c:numCache>
                <c:formatCode>0%</c:formatCode>
                <c:ptCount val="2"/>
                <c:pt idx="0">
                  <c:v>0.27272727272727271</c:v>
                </c:pt>
                <c:pt idx="1">
                  <c:v>0.72727272727272729</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b="1"/>
                </a:pPr>
                <a:endParaRPr lang="fr-FR"/>
              </a:p>
            </c:txPr>
            <c:showLegendKey val="0"/>
            <c:showVal val="1"/>
            <c:showCatName val="0"/>
            <c:showSerName val="0"/>
            <c:showPercent val="0"/>
            <c:showBubbleSize val="0"/>
            <c:showLeaderLines val="1"/>
          </c:dLbls>
          <c:cat>
            <c:strRef>
              <c:f>RESULTATS!$A$64:$A$66</c:f>
              <c:strCache>
                <c:ptCount val="3"/>
                <c:pt idx="0">
                  <c:v>OUI</c:v>
                </c:pt>
                <c:pt idx="1">
                  <c:v>NON</c:v>
                </c:pt>
                <c:pt idx="2">
                  <c:v>Sans avis</c:v>
                </c:pt>
              </c:strCache>
            </c:strRef>
          </c:cat>
          <c:val>
            <c:numRef>
              <c:f>RESULTATS!$C$64:$C$66</c:f>
              <c:numCache>
                <c:formatCode>0%</c:formatCode>
                <c:ptCount val="3"/>
                <c:pt idx="0">
                  <c:v>0.35</c:v>
                </c:pt>
                <c:pt idx="1">
                  <c:v>0.62068965517241381</c:v>
                </c:pt>
                <c:pt idx="2">
                  <c:v>3.4482758620689655E-2</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1"/>
              <c:delete val="1"/>
            </c:dLbl>
            <c:txPr>
              <a:bodyPr/>
              <a:lstStyle/>
              <a:p>
                <a:pPr>
                  <a:defRPr b="1"/>
                </a:pPr>
                <a:endParaRPr lang="fr-FR"/>
              </a:p>
            </c:txPr>
            <c:showLegendKey val="0"/>
            <c:showVal val="1"/>
            <c:showCatName val="0"/>
            <c:showSerName val="0"/>
            <c:showPercent val="0"/>
            <c:showBubbleSize val="0"/>
            <c:showLeaderLines val="1"/>
          </c:dLbls>
          <c:cat>
            <c:strRef>
              <c:f>RESULTATS!$A$3:$A$7</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RESULTATS!$C$3:$C$7</c:f>
              <c:numCache>
                <c:formatCode>0%</c:formatCode>
                <c:ptCount val="5"/>
                <c:pt idx="0">
                  <c:v>0.01</c:v>
                </c:pt>
                <c:pt idx="1">
                  <c:v>0</c:v>
                </c:pt>
                <c:pt idx="2">
                  <c:v>0.35</c:v>
                </c:pt>
                <c:pt idx="3">
                  <c:v>0.18965517241379309</c:v>
                </c:pt>
                <c:pt idx="4">
                  <c:v>0.46551724137931033</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100" b="1"/>
                </a:pPr>
                <a:endParaRPr lang="fr-FR"/>
              </a:p>
            </c:txPr>
            <c:showLegendKey val="0"/>
            <c:showVal val="1"/>
            <c:showCatName val="0"/>
            <c:showSerName val="0"/>
            <c:showPercent val="0"/>
            <c:showBubbleSize val="0"/>
            <c:showLeaderLines val="1"/>
          </c:dLbls>
          <c:cat>
            <c:strRef>
              <c:f>RESULTATS!$A$78:$A$80</c:f>
              <c:strCache>
                <c:ptCount val="3"/>
                <c:pt idx="0">
                  <c:v>Indicateurs identifiés et accessibles</c:v>
                </c:pt>
                <c:pt idx="1">
                  <c:v>Indicateurs peu fiables et/ou peu accessibles</c:v>
                </c:pt>
                <c:pt idx="2">
                  <c:v>Pas d'indicateurs </c:v>
                </c:pt>
              </c:strCache>
            </c:strRef>
          </c:cat>
          <c:val>
            <c:numRef>
              <c:f>RESULTATS!$C$78:$C$80</c:f>
              <c:numCache>
                <c:formatCode>0%</c:formatCode>
                <c:ptCount val="3"/>
                <c:pt idx="0">
                  <c:v>0.37931034482758619</c:v>
                </c:pt>
                <c:pt idx="1">
                  <c:v>0.58620689655172409</c:v>
                </c:pt>
                <c:pt idx="2">
                  <c:v>0.03</c:v>
                </c:pt>
              </c:numCache>
            </c:numRef>
          </c:val>
        </c:ser>
        <c:dLbls>
          <c:showLegendKey val="0"/>
          <c:showVal val="0"/>
          <c:showCatName val="0"/>
          <c:showSerName val="0"/>
          <c:showPercent val="0"/>
          <c:showBubbleSize val="0"/>
          <c:showLeaderLines val="1"/>
        </c:dLbls>
      </c:pie3DChart>
    </c:plotArea>
    <c:legend>
      <c:legendPos val="r"/>
      <c:overlay val="0"/>
      <c:txPr>
        <a:bodyPr/>
        <a:lstStyle/>
        <a:p>
          <a:pPr>
            <a:defRPr sz="1100" b="1"/>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RESULTATS!$E$38</c:f>
              <c:strCache>
                <c:ptCount val="1"/>
                <c:pt idx="0">
                  <c:v>Interne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5.9880239520958087E-3"/>
                  <c:y val="0"/>
                </c:manualLayout>
              </c:layout>
              <c:showLegendKey val="0"/>
              <c:showVal val="1"/>
              <c:showCatName val="0"/>
              <c:showSerName val="0"/>
              <c:showPercent val="0"/>
              <c:showBubbleSize val="0"/>
            </c:dLbl>
            <c:spPr>
              <a:solidFill>
                <a:schemeClr val="accent3">
                  <a:lumMod val="20000"/>
                  <a:lumOff val="80000"/>
                </a:schemeClr>
              </a:solidFill>
              <a:ln>
                <a:solidFill>
                  <a:schemeClr val="accent3">
                    <a:lumMod val="75000"/>
                  </a:schemeClr>
                </a:solidFill>
              </a:ln>
            </c:spPr>
            <c:showLegendKey val="0"/>
            <c:showVal val="1"/>
            <c:showCatName val="0"/>
            <c:showSerName val="0"/>
            <c:showPercent val="0"/>
            <c:showBubbleSize val="0"/>
            <c:showLeaderLines val="0"/>
          </c:dLbls>
          <c:cat>
            <c:strRef>
              <c:f>RESULTATS!$F$37:$K$37</c:f>
              <c:strCache>
                <c:ptCount val="6"/>
                <c:pt idx="0">
                  <c:v>THEME 1</c:v>
                </c:pt>
                <c:pt idx="1">
                  <c:v>THEME 2</c:v>
                </c:pt>
                <c:pt idx="2">
                  <c:v>THEME 3</c:v>
                </c:pt>
                <c:pt idx="3">
                  <c:v>THEME 4</c:v>
                </c:pt>
                <c:pt idx="4">
                  <c:v>THEME 5</c:v>
                </c:pt>
                <c:pt idx="5">
                  <c:v>THEME 6</c:v>
                </c:pt>
              </c:strCache>
            </c:strRef>
          </c:cat>
          <c:val>
            <c:numRef>
              <c:f>RESULTATS!$F$38:$K$38</c:f>
              <c:numCache>
                <c:formatCode>0%</c:formatCode>
                <c:ptCount val="6"/>
                <c:pt idx="0">
                  <c:v>0.5</c:v>
                </c:pt>
                <c:pt idx="1">
                  <c:v>0.22</c:v>
                </c:pt>
                <c:pt idx="2">
                  <c:v>0.33</c:v>
                </c:pt>
                <c:pt idx="3">
                  <c:v>0.09</c:v>
                </c:pt>
                <c:pt idx="4">
                  <c:v>0</c:v>
                </c:pt>
                <c:pt idx="5">
                  <c:v>0.27</c:v>
                </c:pt>
              </c:numCache>
            </c:numRef>
          </c:val>
        </c:ser>
        <c:ser>
          <c:idx val="1"/>
          <c:order val="1"/>
          <c:tx>
            <c:strRef>
              <c:f>RESULTATS!$E$39</c:f>
              <c:strCache>
                <c:ptCount val="1"/>
                <c:pt idx="0">
                  <c:v>Externe</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7964071856287425E-2"/>
                  <c:y val="0"/>
                </c:manualLayout>
              </c:layout>
              <c:showLegendKey val="0"/>
              <c:showVal val="1"/>
              <c:showCatName val="0"/>
              <c:showSerName val="0"/>
              <c:showPercent val="0"/>
              <c:showBubbleSize val="0"/>
            </c:dLbl>
            <c:spPr>
              <a:solidFill>
                <a:schemeClr val="accent4">
                  <a:lumMod val="20000"/>
                  <a:lumOff val="80000"/>
                </a:schemeClr>
              </a:solidFill>
              <a:ln>
                <a:solidFill>
                  <a:srgbClr val="7030A0"/>
                </a:solidFill>
              </a:ln>
            </c:spPr>
            <c:showLegendKey val="0"/>
            <c:showVal val="1"/>
            <c:showCatName val="0"/>
            <c:showSerName val="0"/>
            <c:showPercent val="0"/>
            <c:showBubbleSize val="0"/>
            <c:showLeaderLines val="0"/>
          </c:dLbls>
          <c:cat>
            <c:strRef>
              <c:f>RESULTATS!$F$37:$K$37</c:f>
              <c:strCache>
                <c:ptCount val="6"/>
                <c:pt idx="0">
                  <c:v>THEME 1</c:v>
                </c:pt>
                <c:pt idx="1">
                  <c:v>THEME 2</c:v>
                </c:pt>
                <c:pt idx="2">
                  <c:v>THEME 3</c:v>
                </c:pt>
                <c:pt idx="3">
                  <c:v>THEME 4</c:v>
                </c:pt>
                <c:pt idx="4">
                  <c:v>THEME 5</c:v>
                </c:pt>
                <c:pt idx="5">
                  <c:v>THEME 6</c:v>
                </c:pt>
              </c:strCache>
            </c:strRef>
          </c:cat>
          <c:val>
            <c:numRef>
              <c:f>RESULTATS!$F$39:$K$39</c:f>
              <c:numCache>
                <c:formatCode>0%</c:formatCode>
                <c:ptCount val="6"/>
                <c:pt idx="0">
                  <c:v>0.5</c:v>
                </c:pt>
                <c:pt idx="1">
                  <c:v>0.78</c:v>
                </c:pt>
                <c:pt idx="2">
                  <c:v>0.67</c:v>
                </c:pt>
                <c:pt idx="3">
                  <c:v>0.91</c:v>
                </c:pt>
                <c:pt idx="4">
                  <c:v>1</c:v>
                </c:pt>
                <c:pt idx="5">
                  <c:v>0.73</c:v>
                </c:pt>
              </c:numCache>
            </c:numRef>
          </c:val>
        </c:ser>
        <c:dLbls>
          <c:showLegendKey val="0"/>
          <c:showVal val="0"/>
          <c:showCatName val="0"/>
          <c:showSerName val="0"/>
          <c:showPercent val="0"/>
          <c:showBubbleSize val="0"/>
        </c:dLbls>
        <c:gapWidth val="150"/>
        <c:shape val="box"/>
        <c:axId val="147362560"/>
        <c:axId val="147364096"/>
        <c:axId val="0"/>
      </c:bar3DChart>
      <c:catAx>
        <c:axId val="147362560"/>
        <c:scaling>
          <c:orientation val="minMax"/>
        </c:scaling>
        <c:delete val="0"/>
        <c:axPos val="b"/>
        <c:majorTickMark val="out"/>
        <c:minorTickMark val="none"/>
        <c:tickLblPos val="nextTo"/>
        <c:txPr>
          <a:bodyPr/>
          <a:lstStyle/>
          <a:p>
            <a:pPr>
              <a:defRPr sz="1200" b="1"/>
            </a:pPr>
            <a:endParaRPr lang="fr-FR"/>
          </a:p>
        </c:txPr>
        <c:crossAx val="147364096"/>
        <c:crosses val="autoZero"/>
        <c:auto val="1"/>
        <c:lblAlgn val="ctr"/>
        <c:lblOffset val="100"/>
        <c:noMultiLvlLbl val="0"/>
      </c:catAx>
      <c:valAx>
        <c:axId val="147364096"/>
        <c:scaling>
          <c:orientation val="minMax"/>
        </c:scaling>
        <c:delete val="0"/>
        <c:axPos val="l"/>
        <c:majorGridlines/>
        <c:numFmt formatCode="0%" sourceLinked="1"/>
        <c:majorTickMark val="out"/>
        <c:minorTickMark val="none"/>
        <c:tickLblPos val="nextTo"/>
        <c:txPr>
          <a:bodyPr/>
          <a:lstStyle/>
          <a:p>
            <a:pPr>
              <a:defRPr b="1"/>
            </a:pPr>
            <a:endParaRPr lang="fr-FR"/>
          </a:p>
        </c:txPr>
        <c:crossAx val="147362560"/>
        <c:crosses val="autoZero"/>
        <c:crossBetween val="between"/>
      </c:valAx>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1"/>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RESULTATS!$D$11:$D$15</c:f>
              <c:numCache>
                <c:formatCode>0</c:formatCode>
                <c:ptCount val="5"/>
                <c:pt idx="0">
                  <c:v>1</c:v>
                </c:pt>
                <c:pt idx="1">
                  <c:v>0</c:v>
                </c:pt>
                <c:pt idx="2">
                  <c:v>1</c:v>
                </c:pt>
                <c:pt idx="3">
                  <c:v>2</c:v>
                </c:pt>
                <c:pt idx="4">
                  <c:v>5</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1"/>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RESULTATS!$F$11:$F$15</c:f>
              <c:numCache>
                <c:formatCode>0</c:formatCode>
                <c:ptCount val="5"/>
                <c:pt idx="0">
                  <c:v>0</c:v>
                </c:pt>
                <c:pt idx="1">
                  <c:v>0</c:v>
                </c:pt>
                <c:pt idx="2">
                  <c:v>2</c:v>
                </c:pt>
                <c:pt idx="3">
                  <c:v>4</c:v>
                </c:pt>
                <c:pt idx="4">
                  <c:v>3</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1"/>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RESULTATS!$H$11:$H$15</c:f>
              <c:numCache>
                <c:formatCode>0</c:formatCode>
                <c:ptCount val="5"/>
                <c:pt idx="0">
                  <c:v>0</c:v>
                </c:pt>
                <c:pt idx="1">
                  <c:v>0</c:v>
                </c:pt>
                <c:pt idx="2">
                  <c:v>5</c:v>
                </c:pt>
                <c:pt idx="3">
                  <c:v>3</c:v>
                </c:pt>
                <c:pt idx="4">
                  <c:v>3</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1"/>
              <c:delete val="1"/>
            </c:dLbl>
            <c:dLbl>
              <c:idx val="3"/>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RESULTATS!$J$11:$J$15</c:f>
              <c:numCache>
                <c:formatCode>0</c:formatCode>
                <c:ptCount val="5"/>
                <c:pt idx="0">
                  <c:v>0</c:v>
                </c:pt>
                <c:pt idx="1">
                  <c:v>0</c:v>
                </c:pt>
                <c:pt idx="2">
                  <c:v>3</c:v>
                </c:pt>
                <c:pt idx="3">
                  <c:v>0</c:v>
                </c:pt>
                <c:pt idx="4">
                  <c:v>3</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rgbClr val="008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delete val="1"/>
            </c:dLbl>
            <c:dLbl>
              <c:idx val="1"/>
              <c:delete val="1"/>
            </c:dLbl>
            <c:txPr>
              <a:bodyPr/>
              <a:lstStyle/>
              <a:p>
                <a:pPr>
                  <a:defRPr b="1"/>
                </a:pPr>
                <a:endParaRPr lang="fr-FR"/>
              </a:p>
            </c:txPr>
            <c:showLegendKey val="0"/>
            <c:showVal val="1"/>
            <c:showCatName val="0"/>
            <c:showSerName val="0"/>
            <c:showPercent val="0"/>
            <c:showBubbleSize val="0"/>
            <c:showLeaderLines val="1"/>
          </c:dLbls>
          <c:cat>
            <c:strRef>
              <c:f>RESULTATS!$A$11:$A$15</c:f>
              <c:strCache>
                <c:ptCount val="5"/>
                <c:pt idx="0">
                  <c:v>Action inscrite mais rien n'est fait</c:v>
                </c:pt>
                <c:pt idx="1">
                  <c:v>Action programmée / délibérée</c:v>
                </c:pt>
                <c:pt idx="2">
                  <c:v>Action engagée ou en cours</c:v>
                </c:pt>
                <c:pt idx="3">
                  <c:v>Action finalisée</c:v>
                </c:pt>
                <c:pt idx="4">
                  <c:v>Action évaluée / améliorée</c:v>
                </c:pt>
              </c:strCache>
            </c:strRef>
          </c:cat>
          <c:val>
            <c:numRef>
              <c:f>RESULTATS!$L$11:$L$15</c:f>
              <c:numCache>
                <c:formatCode>General</c:formatCode>
                <c:ptCount val="5"/>
                <c:pt idx="0">
                  <c:v>0</c:v>
                </c:pt>
                <c:pt idx="1">
                  <c:v>0</c:v>
                </c:pt>
                <c:pt idx="2">
                  <c:v>7</c:v>
                </c:pt>
                <c:pt idx="3">
                  <c:v>2</c:v>
                </c:pt>
                <c:pt idx="4">
                  <c:v>2</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RESULTATS!$A$38:$A$39</c:f>
              <c:strCache>
                <c:ptCount val="2"/>
                <c:pt idx="0">
                  <c:v>Interne</c:v>
                </c:pt>
                <c:pt idx="1">
                  <c:v>Externe</c:v>
                </c:pt>
              </c:strCache>
            </c:strRef>
          </c:cat>
          <c:val>
            <c:numRef>
              <c:f>RESULTATS!$C$38:$C$39</c:f>
              <c:numCache>
                <c:formatCode>0%</c:formatCode>
                <c:ptCount val="2"/>
                <c:pt idx="0">
                  <c:v>0.27586206896551724</c:v>
                </c:pt>
                <c:pt idx="1">
                  <c:v>0.72413793103448276</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RESULTATS!$C$43:$C$44</c:f>
              <c:numCache>
                <c:formatCode>0%</c:formatCode>
                <c:ptCount val="2"/>
                <c:pt idx="0">
                  <c:v>0.5</c:v>
                </c:pt>
                <c:pt idx="1">
                  <c:v>0.5</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txPr>
              <a:bodyPr/>
              <a:lstStyle/>
              <a:p>
                <a:pPr>
                  <a:defRPr sz="1200" b="1">
                    <a:solidFill>
                      <a:schemeClr val="bg1"/>
                    </a:solidFill>
                  </a:defRPr>
                </a:pPr>
                <a:endParaRPr lang="fr-FR"/>
              </a:p>
            </c:txPr>
            <c:showLegendKey val="0"/>
            <c:showVal val="1"/>
            <c:showCatName val="0"/>
            <c:showSerName val="0"/>
            <c:showPercent val="0"/>
            <c:showBubbleSize val="0"/>
            <c:showLeaderLines val="1"/>
          </c:dLbls>
          <c:cat>
            <c:strRef>
              <c:f>RESULTATS!$A$43:$A$44</c:f>
              <c:strCache>
                <c:ptCount val="2"/>
                <c:pt idx="0">
                  <c:v>Interne</c:v>
                </c:pt>
                <c:pt idx="1">
                  <c:v>Externe</c:v>
                </c:pt>
              </c:strCache>
            </c:strRef>
          </c:cat>
          <c:val>
            <c:numRef>
              <c:f>RESULTATS!$E$43:$E$44</c:f>
              <c:numCache>
                <c:formatCode>0%</c:formatCode>
                <c:ptCount val="2"/>
                <c:pt idx="0">
                  <c:v>0.22222222222222221</c:v>
                </c:pt>
                <c:pt idx="1">
                  <c:v>0.77777777777777779</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161925</xdr:colOff>
      <xdr:row>17</xdr:row>
      <xdr:rowOff>33337</xdr:rowOff>
    </xdr:from>
    <xdr:to>
      <xdr:col>5</xdr:col>
      <xdr:colOff>1552575</xdr:colOff>
      <xdr:row>31</xdr:row>
      <xdr:rowOff>109537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1647825</xdr:colOff>
      <xdr:row>17</xdr:row>
      <xdr:rowOff>52387</xdr:rowOff>
    </xdr:from>
    <xdr:to>
      <xdr:col>9</xdr:col>
      <xdr:colOff>85725</xdr:colOff>
      <xdr:row>31</xdr:row>
      <xdr:rowOff>128587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17</xdr:row>
      <xdr:rowOff>61912</xdr:rowOff>
    </xdr:from>
    <xdr:to>
      <xdr:col>14</xdr:col>
      <xdr:colOff>266700</xdr:colOff>
      <xdr:row>31</xdr:row>
      <xdr:rowOff>138112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342900</xdr:colOff>
      <xdr:row>17</xdr:row>
      <xdr:rowOff>119062</xdr:rowOff>
    </xdr:from>
    <xdr:to>
      <xdr:col>16</xdr:col>
      <xdr:colOff>704850</xdr:colOff>
      <xdr:row>32</xdr:row>
      <xdr:rowOff>4762</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9525</xdr:colOff>
      <xdr:row>17</xdr:row>
      <xdr:rowOff>100012</xdr:rowOff>
    </xdr:from>
    <xdr:to>
      <xdr:col>23</xdr:col>
      <xdr:colOff>9525</xdr:colOff>
      <xdr:row>31</xdr:row>
      <xdr:rowOff>176212</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104775</xdr:colOff>
      <xdr:row>17</xdr:row>
      <xdr:rowOff>90487</xdr:rowOff>
    </xdr:from>
    <xdr:to>
      <xdr:col>29</xdr:col>
      <xdr:colOff>104775</xdr:colOff>
      <xdr:row>31</xdr:row>
      <xdr:rowOff>166687</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44</xdr:row>
      <xdr:rowOff>166687</xdr:rowOff>
    </xdr:from>
    <xdr:to>
      <xdr:col>2</xdr:col>
      <xdr:colOff>781050</xdr:colOff>
      <xdr:row>59</xdr:row>
      <xdr:rowOff>52387</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66675</xdr:colOff>
      <xdr:row>46</xdr:row>
      <xdr:rowOff>109537</xdr:rowOff>
    </xdr:from>
    <xdr:to>
      <xdr:col>5</xdr:col>
      <xdr:colOff>1457325</xdr:colOff>
      <xdr:row>60</xdr:row>
      <xdr:rowOff>185737</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1514475</xdr:colOff>
      <xdr:row>46</xdr:row>
      <xdr:rowOff>109537</xdr:rowOff>
    </xdr:from>
    <xdr:to>
      <xdr:col>8</xdr:col>
      <xdr:colOff>762000</xdr:colOff>
      <xdr:row>60</xdr:row>
      <xdr:rowOff>185737</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46</xdr:row>
      <xdr:rowOff>109537</xdr:rowOff>
    </xdr:from>
    <xdr:to>
      <xdr:col>12</xdr:col>
      <xdr:colOff>628650</xdr:colOff>
      <xdr:row>60</xdr:row>
      <xdr:rowOff>185737</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723900</xdr:colOff>
      <xdr:row>46</xdr:row>
      <xdr:rowOff>138112</xdr:rowOff>
    </xdr:from>
    <xdr:to>
      <xdr:col>15</xdr:col>
      <xdr:colOff>1704975</xdr:colOff>
      <xdr:row>61</xdr:row>
      <xdr:rowOff>14287</xdr:rowOff>
    </xdr:to>
    <xdr:graphicFrame macro="">
      <xdr:nvGraphicFramePr>
        <xdr:cNvPr id="16"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1790700</xdr:colOff>
      <xdr:row>46</xdr:row>
      <xdr:rowOff>147637</xdr:rowOff>
    </xdr:from>
    <xdr:to>
      <xdr:col>21</xdr:col>
      <xdr:colOff>361950</xdr:colOff>
      <xdr:row>61</xdr:row>
      <xdr:rowOff>23812</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476250</xdr:colOff>
      <xdr:row>46</xdr:row>
      <xdr:rowOff>157162</xdr:rowOff>
    </xdr:from>
    <xdr:to>
      <xdr:col>27</xdr:col>
      <xdr:colOff>476250</xdr:colOff>
      <xdr:row>61</xdr:row>
      <xdr:rowOff>33337</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85725</xdr:colOff>
      <xdr:row>62</xdr:row>
      <xdr:rowOff>6667</xdr:rowOff>
    </xdr:from>
    <xdr:to>
      <xdr:col>5</xdr:col>
      <xdr:colOff>885825</xdr:colOff>
      <xdr:row>75</xdr:row>
      <xdr:rowOff>100012</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17</xdr:row>
      <xdr:rowOff>14287</xdr:rowOff>
    </xdr:from>
    <xdr:to>
      <xdr:col>2</xdr:col>
      <xdr:colOff>695325</xdr:colOff>
      <xdr:row>31</xdr:row>
      <xdr:rowOff>90487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104775</xdr:colOff>
      <xdr:row>76</xdr:row>
      <xdr:rowOff>14287</xdr:rowOff>
    </xdr:from>
    <xdr:to>
      <xdr:col>5</xdr:col>
      <xdr:colOff>1495425</xdr:colOff>
      <xdr:row>90</xdr:row>
      <xdr:rowOff>90487</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133350</xdr:colOff>
      <xdr:row>61</xdr:row>
      <xdr:rowOff>61912</xdr:rowOff>
    </xdr:from>
    <xdr:to>
      <xdr:col>12</xdr:col>
      <xdr:colOff>628650</xdr:colOff>
      <xdr:row>80</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1"/>
  <sheetViews>
    <sheetView tabSelected="1" zoomScale="70" zoomScaleNormal="70" workbookViewId="0">
      <pane xSplit="6" ySplit="5" topLeftCell="G137" activePane="bottomRight" state="frozen"/>
      <selection pane="topRight" activeCell="H1" sqref="H1"/>
      <selection pane="bottomLeft" activeCell="A3" sqref="A3"/>
      <selection pane="bottomRight" activeCell="AA140" sqref="AA140"/>
    </sheetView>
  </sheetViews>
  <sheetFormatPr baseColWidth="10" defaultRowHeight="19.5" x14ac:dyDescent="0.3"/>
  <cols>
    <col min="1" max="1" width="25.85546875" style="19" hidden="1" customWidth="1"/>
    <col min="2" max="2" width="3.42578125" style="20" hidden="1" customWidth="1"/>
    <col min="3" max="3" width="21.140625" style="9" hidden="1" customWidth="1"/>
    <col min="4" max="4" width="5.7109375" style="82" bestFit="1" customWidth="1"/>
    <col min="5" max="5" width="15.5703125" style="1" hidden="1" customWidth="1"/>
    <col min="6" max="6" width="9.28515625" style="20" hidden="1" customWidth="1"/>
    <col min="7" max="7" width="23" style="2" customWidth="1"/>
    <col min="8" max="8" width="9.140625" style="2" hidden="1" customWidth="1"/>
    <col min="9" max="9" width="2.42578125" style="8" bestFit="1" customWidth="1"/>
    <col min="10" max="10" width="21.85546875" style="5" customWidth="1"/>
    <col min="11" max="11" width="26.85546875" style="5" customWidth="1"/>
    <col min="12" max="12" width="110.7109375" style="11" customWidth="1"/>
    <col min="13" max="13" width="58" style="17" customWidth="1"/>
    <col min="14" max="14" width="15.85546875" style="1" customWidth="1"/>
    <col min="15" max="15" width="18.7109375" style="66" customWidth="1"/>
    <col min="16" max="16" width="16.42578125" style="17" customWidth="1"/>
    <col min="17" max="17" width="17.140625" style="17" customWidth="1"/>
    <col min="18" max="19" width="25.28515625" style="37" customWidth="1"/>
    <col min="20" max="21" width="18.7109375" style="18" customWidth="1"/>
    <col min="22" max="22" width="27.28515625" style="18" customWidth="1"/>
    <col min="23" max="23" width="25" style="18" customWidth="1"/>
    <col min="24" max="24" width="30.140625" style="18" customWidth="1"/>
    <col min="25" max="25" width="86" style="15" customWidth="1"/>
    <col min="26" max="26" width="11.42578125" style="15" customWidth="1"/>
    <col min="27" max="16384" width="11.42578125" style="15"/>
  </cols>
  <sheetData>
    <row r="1" spans="1:25" ht="43.5" customHeight="1" thickBot="1" x14ac:dyDescent="0.4">
      <c r="A1" s="174" t="s">
        <v>717</v>
      </c>
      <c r="B1" s="175"/>
      <c r="C1" s="175"/>
      <c r="D1" s="175"/>
      <c r="E1" s="175"/>
      <c r="F1" s="175"/>
      <c r="G1" s="175"/>
      <c r="H1" s="175"/>
      <c r="I1" s="175"/>
      <c r="J1" s="175"/>
      <c r="K1" s="175"/>
      <c r="L1" s="176"/>
      <c r="M1" s="176"/>
      <c r="N1" s="176"/>
      <c r="O1" s="176"/>
      <c r="P1" s="176"/>
      <c r="Q1" s="176"/>
      <c r="R1" s="176"/>
      <c r="S1" s="176"/>
      <c r="T1" s="176"/>
      <c r="U1" s="176"/>
      <c r="V1" s="176"/>
      <c r="W1" s="176"/>
      <c r="X1" s="176"/>
      <c r="Y1" s="177"/>
    </row>
    <row r="2" spans="1:25" s="91" customFormat="1" ht="43.5" customHeight="1" x14ac:dyDescent="0.35">
      <c r="A2" s="90"/>
      <c r="B2" s="28"/>
      <c r="C2" s="28"/>
      <c r="D2" s="28"/>
      <c r="E2" s="28"/>
      <c r="F2" s="28"/>
      <c r="G2" s="28"/>
      <c r="H2" s="28"/>
      <c r="I2" s="28"/>
      <c r="J2" s="28"/>
      <c r="K2" s="28"/>
      <c r="L2" s="29"/>
      <c r="M2" s="29"/>
      <c r="N2" s="29"/>
      <c r="O2" s="29"/>
      <c r="P2" s="29"/>
      <c r="Q2" s="29"/>
      <c r="R2" s="29"/>
      <c r="S2" s="29"/>
      <c r="T2" s="29"/>
      <c r="U2" s="29"/>
      <c r="V2" s="29"/>
      <c r="W2" s="29"/>
      <c r="X2" s="29"/>
      <c r="Y2" s="29"/>
    </row>
    <row r="3" spans="1:25" s="30" customFormat="1" ht="43.5" customHeight="1" thickBot="1" x14ac:dyDescent="0.4">
      <c r="A3" s="27"/>
      <c r="B3" s="28"/>
      <c r="C3" s="28"/>
      <c r="D3" s="81"/>
      <c r="E3" s="28"/>
      <c r="F3" s="28"/>
      <c r="G3" s="28"/>
      <c r="H3" s="28"/>
      <c r="I3" s="219" t="s">
        <v>624</v>
      </c>
      <c r="J3" s="220"/>
      <c r="K3" s="28"/>
      <c r="L3" s="29"/>
      <c r="M3" s="29"/>
      <c r="N3" s="29"/>
      <c r="O3" s="65"/>
      <c r="P3" s="29"/>
      <c r="Q3" s="29"/>
      <c r="T3" s="29"/>
      <c r="U3" s="29"/>
      <c r="V3" s="29"/>
      <c r="W3" s="29"/>
      <c r="X3" s="29"/>
      <c r="Y3" s="29"/>
    </row>
    <row r="4" spans="1:25" s="30" customFormat="1" ht="43.5" customHeight="1" thickBot="1" x14ac:dyDescent="0.4">
      <c r="A4" s="27"/>
      <c r="B4" s="28"/>
      <c r="C4" s="28"/>
      <c r="D4" s="81"/>
      <c r="E4" s="28"/>
      <c r="F4" s="28"/>
      <c r="G4" s="28"/>
      <c r="H4" s="28"/>
      <c r="I4" s="92"/>
      <c r="J4" s="92"/>
      <c r="K4" s="28"/>
      <c r="L4" s="29"/>
      <c r="M4" s="29"/>
      <c r="N4" s="29"/>
      <c r="O4" s="65"/>
      <c r="P4" s="217" t="s">
        <v>425</v>
      </c>
      <c r="Q4" s="218"/>
      <c r="R4" s="210" t="s">
        <v>675</v>
      </c>
      <c r="S4" s="211"/>
      <c r="T4" s="29"/>
      <c r="U4" s="29"/>
      <c r="V4" s="29"/>
      <c r="W4" s="29"/>
      <c r="X4" s="29"/>
      <c r="Y4" s="29"/>
    </row>
    <row r="5" spans="1:25" s="10" customFormat="1" ht="63.75" customHeight="1" x14ac:dyDescent="0.25">
      <c r="A5" s="84" t="s">
        <v>310</v>
      </c>
      <c r="B5" s="115" t="s">
        <v>311</v>
      </c>
      <c r="C5" s="117"/>
      <c r="D5" s="115" t="s">
        <v>312</v>
      </c>
      <c r="E5" s="116"/>
      <c r="F5" s="116"/>
      <c r="G5" s="117"/>
      <c r="H5" s="31" t="s">
        <v>402</v>
      </c>
      <c r="I5" s="163" t="s">
        <v>607</v>
      </c>
      <c r="J5" s="164"/>
      <c r="K5" s="32" t="s">
        <v>344</v>
      </c>
      <c r="L5" s="33" t="s">
        <v>343</v>
      </c>
      <c r="M5" s="34" t="s">
        <v>220</v>
      </c>
      <c r="N5" s="35" t="s">
        <v>638</v>
      </c>
      <c r="O5" s="64" t="s">
        <v>633</v>
      </c>
      <c r="P5" s="35" t="s">
        <v>647</v>
      </c>
      <c r="Q5" s="35" t="s">
        <v>648</v>
      </c>
      <c r="R5" s="36" t="s">
        <v>407</v>
      </c>
      <c r="S5" s="36" t="s">
        <v>408</v>
      </c>
      <c r="T5" s="35" t="s">
        <v>221</v>
      </c>
      <c r="U5" s="35" t="s">
        <v>239</v>
      </c>
      <c r="V5" s="35" t="s">
        <v>222</v>
      </c>
      <c r="W5" s="35" t="s">
        <v>272</v>
      </c>
      <c r="X5" s="35" t="s">
        <v>274</v>
      </c>
      <c r="Y5" s="35" t="s">
        <v>423</v>
      </c>
    </row>
    <row r="6" spans="1:25" ht="159.94999999999999" customHeight="1" x14ac:dyDescent="0.25">
      <c r="A6" s="109" t="s">
        <v>604</v>
      </c>
      <c r="B6" s="112">
        <v>1</v>
      </c>
      <c r="C6" s="109" t="s">
        <v>313</v>
      </c>
      <c r="D6" s="129">
        <v>1</v>
      </c>
      <c r="E6" s="14" t="s">
        <v>202</v>
      </c>
      <c r="F6" s="14">
        <v>10</v>
      </c>
      <c r="G6" s="128" t="s">
        <v>0</v>
      </c>
      <c r="H6" s="14">
        <v>10</v>
      </c>
      <c r="I6" s="14">
        <v>1</v>
      </c>
      <c r="J6" s="13" t="s">
        <v>57</v>
      </c>
      <c r="K6" s="154" t="s">
        <v>550</v>
      </c>
      <c r="L6" s="128" t="s">
        <v>718</v>
      </c>
      <c r="M6" s="128" t="s">
        <v>719</v>
      </c>
      <c r="N6" s="130" t="s">
        <v>640</v>
      </c>
      <c r="O6" s="130" t="s">
        <v>630</v>
      </c>
      <c r="P6" s="130" t="s">
        <v>432</v>
      </c>
      <c r="Q6" s="186" t="s">
        <v>645</v>
      </c>
      <c r="R6" s="170" t="s">
        <v>465</v>
      </c>
      <c r="S6" s="170" t="s">
        <v>465</v>
      </c>
      <c r="T6" s="122" t="s">
        <v>229</v>
      </c>
      <c r="U6" s="122" t="s">
        <v>234</v>
      </c>
      <c r="V6" s="122"/>
      <c r="W6" s="122" t="s">
        <v>273</v>
      </c>
      <c r="X6" s="122" t="s">
        <v>275</v>
      </c>
      <c r="Y6" s="128" t="s">
        <v>467</v>
      </c>
    </row>
    <row r="7" spans="1:25" ht="159.94999999999999" customHeight="1" x14ac:dyDescent="0.25">
      <c r="A7" s="110"/>
      <c r="B7" s="118"/>
      <c r="C7" s="110"/>
      <c r="D7" s="129"/>
      <c r="E7" s="14" t="s">
        <v>200</v>
      </c>
      <c r="F7" s="14">
        <v>101</v>
      </c>
      <c r="G7" s="128"/>
      <c r="H7" s="14">
        <v>101</v>
      </c>
      <c r="I7" s="14">
        <v>2</v>
      </c>
      <c r="J7" s="13" t="s">
        <v>58</v>
      </c>
      <c r="K7" s="155"/>
      <c r="L7" s="128"/>
      <c r="M7" s="128"/>
      <c r="N7" s="194"/>
      <c r="O7" s="132"/>
      <c r="P7" s="145"/>
      <c r="Q7" s="187"/>
      <c r="R7" s="212"/>
      <c r="S7" s="212"/>
      <c r="T7" s="122"/>
      <c r="U7" s="122"/>
      <c r="V7" s="122"/>
      <c r="W7" s="128"/>
      <c r="X7" s="122"/>
      <c r="Y7" s="128"/>
    </row>
    <row r="8" spans="1:25" ht="270" customHeight="1" x14ac:dyDescent="0.25">
      <c r="A8" s="110"/>
      <c r="B8" s="118"/>
      <c r="C8" s="110"/>
      <c r="D8" s="129">
        <f>D6+1</f>
        <v>2</v>
      </c>
      <c r="E8" s="122" t="s">
        <v>200</v>
      </c>
      <c r="F8" s="14">
        <v>90</v>
      </c>
      <c r="G8" s="128" t="s">
        <v>223</v>
      </c>
      <c r="H8" s="14">
        <v>90</v>
      </c>
      <c r="I8" s="14">
        <v>1</v>
      </c>
      <c r="J8" s="13" t="s">
        <v>60</v>
      </c>
      <c r="K8" s="154" t="s">
        <v>345</v>
      </c>
      <c r="L8" s="128" t="s">
        <v>720</v>
      </c>
      <c r="M8" s="120" t="s">
        <v>721</v>
      </c>
      <c r="N8" s="130" t="s">
        <v>640</v>
      </c>
      <c r="O8" s="130" t="s">
        <v>630</v>
      </c>
      <c r="P8" s="130" t="s">
        <v>427</v>
      </c>
      <c r="Q8" s="183" t="s">
        <v>644</v>
      </c>
      <c r="R8" s="112" t="s">
        <v>519</v>
      </c>
      <c r="S8" s="112" t="s">
        <v>519</v>
      </c>
      <c r="T8" s="122" t="s">
        <v>233</v>
      </c>
      <c r="U8" s="122" t="s">
        <v>253</v>
      </c>
      <c r="V8" s="122" t="s">
        <v>705</v>
      </c>
      <c r="W8" s="122" t="s">
        <v>304</v>
      </c>
      <c r="X8" s="122" t="s">
        <v>276</v>
      </c>
      <c r="Y8" s="120"/>
    </row>
    <row r="9" spans="1:25" ht="270" customHeight="1" x14ac:dyDescent="0.25">
      <c r="A9" s="110"/>
      <c r="B9" s="118"/>
      <c r="C9" s="110"/>
      <c r="D9" s="129"/>
      <c r="E9" s="122"/>
      <c r="F9" s="14">
        <v>85</v>
      </c>
      <c r="G9" s="128"/>
      <c r="H9" s="14">
        <v>85</v>
      </c>
      <c r="I9" s="51">
        <v>2</v>
      </c>
      <c r="J9" s="13" t="s">
        <v>59</v>
      </c>
      <c r="K9" s="161"/>
      <c r="L9" s="128"/>
      <c r="M9" s="120"/>
      <c r="N9" s="194"/>
      <c r="O9" s="194"/>
      <c r="P9" s="200"/>
      <c r="Q9" s="185"/>
      <c r="R9" s="114"/>
      <c r="S9" s="114"/>
      <c r="T9" s="122"/>
      <c r="U9" s="122"/>
      <c r="V9" s="122"/>
      <c r="W9" s="120"/>
      <c r="X9" s="122"/>
      <c r="Y9" s="120"/>
    </row>
    <row r="10" spans="1:25" ht="75" customHeight="1" x14ac:dyDescent="0.25">
      <c r="A10" s="110"/>
      <c r="B10" s="118"/>
      <c r="C10" s="110"/>
      <c r="D10" s="129">
        <f>D8+1</f>
        <v>3</v>
      </c>
      <c r="E10" s="122"/>
      <c r="F10" s="14">
        <v>99</v>
      </c>
      <c r="G10" s="128" t="s">
        <v>1</v>
      </c>
      <c r="H10" s="14">
        <v>99</v>
      </c>
      <c r="I10" s="51">
        <v>1</v>
      </c>
      <c r="J10" s="13" t="s">
        <v>61</v>
      </c>
      <c r="K10" s="154" t="s">
        <v>346</v>
      </c>
      <c r="L10" s="128" t="s">
        <v>722</v>
      </c>
      <c r="M10" s="120" t="s">
        <v>723</v>
      </c>
      <c r="N10" s="151" t="s">
        <v>640</v>
      </c>
      <c r="O10" s="151" t="s">
        <v>631</v>
      </c>
      <c r="P10" s="130" t="s">
        <v>432</v>
      </c>
      <c r="Q10" s="190" t="s">
        <v>644</v>
      </c>
      <c r="R10" s="167" t="s">
        <v>519</v>
      </c>
      <c r="S10" s="167" t="s">
        <v>519</v>
      </c>
      <c r="T10" s="122" t="s">
        <v>230</v>
      </c>
      <c r="U10" s="122" t="s">
        <v>588</v>
      </c>
      <c r="V10" s="122" t="s">
        <v>465</v>
      </c>
      <c r="W10" s="122" t="s">
        <v>303</v>
      </c>
      <c r="X10" s="122" t="s">
        <v>277</v>
      </c>
      <c r="Y10" s="120" t="s">
        <v>724</v>
      </c>
    </row>
    <row r="11" spans="1:25" ht="75" customHeight="1" x14ac:dyDescent="0.25">
      <c r="A11" s="110"/>
      <c r="B11" s="118"/>
      <c r="C11" s="110"/>
      <c r="D11" s="129"/>
      <c r="E11" s="122"/>
      <c r="F11" s="14">
        <v>99</v>
      </c>
      <c r="G11" s="128"/>
      <c r="H11" s="14">
        <v>99</v>
      </c>
      <c r="I11" s="51">
        <v>2</v>
      </c>
      <c r="J11" s="13" t="s">
        <v>62</v>
      </c>
      <c r="K11" s="162"/>
      <c r="L11" s="128"/>
      <c r="M11" s="120"/>
      <c r="N11" s="151"/>
      <c r="O11" s="151"/>
      <c r="P11" s="131"/>
      <c r="Q11" s="190"/>
      <c r="R11" s="167"/>
      <c r="S11" s="167"/>
      <c r="T11" s="122"/>
      <c r="U11" s="122"/>
      <c r="V11" s="122"/>
      <c r="W11" s="120"/>
      <c r="X11" s="122"/>
      <c r="Y11" s="120"/>
    </row>
    <row r="12" spans="1:25" ht="75" customHeight="1" x14ac:dyDescent="0.25">
      <c r="A12" s="110"/>
      <c r="B12" s="118"/>
      <c r="C12" s="110"/>
      <c r="D12" s="129"/>
      <c r="E12" s="122"/>
      <c r="F12" s="14">
        <v>99</v>
      </c>
      <c r="G12" s="128"/>
      <c r="H12" s="51" t="s">
        <v>465</v>
      </c>
      <c r="I12" s="51">
        <v>3</v>
      </c>
      <c r="J12" s="13" t="s">
        <v>64</v>
      </c>
      <c r="K12" s="162"/>
      <c r="L12" s="128"/>
      <c r="M12" s="120"/>
      <c r="N12" s="151"/>
      <c r="O12" s="151"/>
      <c r="P12" s="131"/>
      <c r="Q12" s="190"/>
      <c r="R12" s="167"/>
      <c r="S12" s="167"/>
      <c r="T12" s="122"/>
      <c r="U12" s="122"/>
      <c r="V12" s="122"/>
      <c r="W12" s="120"/>
      <c r="X12" s="122"/>
      <c r="Y12" s="120"/>
    </row>
    <row r="13" spans="1:25" ht="75" customHeight="1" x14ac:dyDescent="0.25">
      <c r="A13" s="110"/>
      <c r="B13" s="118"/>
      <c r="C13" s="110"/>
      <c r="D13" s="129"/>
      <c r="E13" s="122"/>
      <c r="F13" s="14">
        <v>102</v>
      </c>
      <c r="G13" s="128"/>
      <c r="H13" s="14">
        <v>102</v>
      </c>
      <c r="I13" s="51">
        <v>4</v>
      </c>
      <c r="J13" s="13" t="s">
        <v>63</v>
      </c>
      <c r="K13" s="161"/>
      <c r="L13" s="128"/>
      <c r="M13" s="120"/>
      <c r="N13" s="151"/>
      <c r="O13" s="151"/>
      <c r="P13" s="132"/>
      <c r="Q13" s="190"/>
      <c r="R13" s="167"/>
      <c r="S13" s="167"/>
      <c r="T13" s="122"/>
      <c r="U13" s="122"/>
      <c r="V13" s="122"/>
      <c r="W13" s="120"/>
      <c r="X13" s="122"/>
      <c r="Y13" s="120"/>
    </row>
    <row r="14" spans="1:25" ht="80.099999999999994" customHeight="1" x14ac:dyDescent="0.25">
      <c r="A14" s="110"/>
      <c r="B14" s="118"/>
      <c r="C14" s="110"/>
      <c r="D14" s="129">
        <f>D10+1</f>
        <v>4</v>
      </c>
      <c r="E14" s="122"/>
      <c r="F14" s="14">
        <v>87</v>
      </c>
      <c r="G14" s="128" t="s">
        <v>2</v>
      </c>
      <c r="H14" s="14">
        <v>87</v>
      </c>
      <c r="I14" s="51">
        <v>1</v>
      </c>
      <c r="J14" s="13" t="s">
        <v>65</v>
      </c>
      <c r="K14" s="128" t="s">
        <v>347</v>
      </c>
      <c r="L14" s="128" t="s">
        <v>494</v>
      </c>
      <c r="M14" s="120" t="s">
        <v>725</v>
      </c>
      <c r="N14" s="151" t="s">
        <v>640</v>
      </c>
      <c r="O14" s="151" t="s">
        <v>630</v>
      </c>
      <c r="P14" s="130" t="s">
        <v>427</v>
      </c>
      <c r="Q14" s="190" t="s">
        <v>644</v>
      </c>
      <c r="R14" s="167" t="s">
        <v>519</v>
      </c>
      <c r="S14" s="167" t="s">
        <v>519</v>
      </c>
      <c r="T14" s="122" t="s">
        <v>231</v>
      </c>
      <c r="U14" s="122" t="s">
        <v>449</v>
      </c>
      <c r="V14" s="122" t="s">
        <v>450</v>
      </c>
      <c r="W14" s="122" t="s">
        <v>305</v>
      </c>
      <c r="X14" s="122" t="s">
        <v>451</v>
      </c>
      <c r="Y14" s="120" t="s">
        <v>452</v>
      </c>
    </row>
    <row r="15" spans="1:25" ht="80.099999999999994" customHeight="1" x14ac:dyDescent="0.25">
      <c r="A15" s="110"/>
      <c r="B15" s="118"/>
      <c r="C15" s="110"/>
      <c r="D15" s="129"/>
      <c r="E15" s="122"/>
      <c r="F15" s="14">
        <v>87</v>
      </c>
      <c r="G15" s="128"/>
      <c r="H15" s="14">
        <v>87</v>
      </c>
      <c r="I15" s="51">
        <v>2</v>
      </c>
      <c r="J15" s="13" t="s">
        <v>66</v>
      </c>
      <c r="K15" s="128"/>
      <c r="L15" s="128"/>
      <c r="M15" s="120"/>
      <c r="N15" s="134"/>
      <c r="O15" s="151"/>
      <c r="P15" s="131"/>
      <c r="Q15" s="190"/>
      <c r="R15" s="167"/>
      <c r="S15" s="167"/>
      <c r="T15" s="122"/>
      <c r="U15" s="122"/>
      <c r="V15" s="122"/>
      <c r="W15" s="122"/>
      <c r="X15" s="122"/>
      <c r="Y15" s="120"/>
    </row>
    <row r="16" spans="1:25" ht="80.099999999999994" customHeight="1" x14ac:dyDescent="0.25">
      <c r="A16" s="110"/>
      <c r="B16" s="118"/>
      <c r="C16" s="110"/>
      <c r="D16" s="129"/>
      <c r="E16" s="122"/>
      <c r="F16" s="14">
        <v>87</v>
      </c>
      <c r="G16" s="128"/>
      <c r="H16" s="68" t="s">
        <v>335</v>
      </c>
      <c r="I16" s="88">
        <v>3</v>
      </c>
      <c r="J16" s="89" t="s">
        <v>67</v>
      </c>
      <c r="K16" s="128"/>
      <c r="L16" s="128"/>
      <c r="M16" s="120"/>
      <c r="N16" s="134"/>
      <c r="O16" s="151"/>
      <c r="P16" s="132"/>
      <c r="Q16" s="190"/>
      <c r="R16" s="167"/>
      <c r="S16" s="167"/>
      <c r="T16" s="122"/>
      <c r="U16" s="122"/>
      <c r="V16" s="122"/>
      <c r="W16" s="122"/>
      <c r="X16" s="122"/>
      <c r="Y16" s="120"/>
    </row>
    <row r="17" spans="1:25" ht="69.95" customHeight="1" x14ac:dyDescent="0.25">
      <c r="A17" s="110"/>
      <c r="B17" s="118"/>
      <c r="C17" s="110"/>
      <c r="D17" s="129">
        <f>D14+1</f>
        <v>5</v>
      </c>
      <c r="E17" s="122"/>
      <c r="F17" s="14">
        <v>85</v>
      </c>
      <c r="G17" s="128" t="s">
        <v>3</v>
      </c>
      <c r="H17" s="14">
        <v>85</v>
      </c>
      <c r="I17" s="51">
        <v>1</v>
      </c>
      <c r="J17" s="13" t="s">
        <v>68</v>
      </c>
      <c r="K17" s="154" t="s">
        <v>348</v>
      </c>
      <c r="L17" s="128" t="s">
        <v>726</v>
      </c>
      <c r="M17" s="120" t="s">
        <v>727</v>
      </c>
      <c r="N17" s="151" t="s">
        <v>640</v>
      </c>
      <c r="O17" s="151" t="s">
        <v>630</v>
      </c>
      <c r="P17" s="130" t="s">
        <v>427</v>
      </c>
      <c r="Q17" s="190" t="s">
        <v>644</v>
      </c>
      <c r="R17" s="173" t="s">
        <v>465</v>
      </c>
      <c r="S17" s="173" t="s">
        <v>465</v>
      </c>
      <c r="T17" s="122" t="s">
        <v>255</v>
      </c>
      <c r="U17" s="134" t="s">
        <v>233</v>
      </c>
      <c r="V17" s="134" t="s">
        <v>518</v>
      </c>
      <c r="W17" s="112" t="s">
        <v>445</v>
      </c>
      <c r="X17" s="122" t="s">
        <v>278</v>
      </c>
      <c r="Y17" s="120" t="s">
        <v>728</v>
      </c>
    </row>
    <row r="18" spans="1:25" ht="69.95" customHeight="1" x14ac:dyDescent="0.25">
      <c r="A18" s="110"/>
      <c r="B18" s="118"/>
      <c r="C18" s="110"/>
      <c r="D18" s="129"/>
      <c r="E18" s="122"/>
      <c r="F18" s="14">
        <v>85</v>
      </c>
      <c r="G18" s="128"/>
      <c r="H18" s="68" t="s">
        <v>335</v>
      </c>
      <c r="I18" s="88">
        <v>2</v>
      </c>
      <c r="J18" s="89" t="s">
        <v>69</v>
      </c>
      <c r="K18" s="162"/>
      <c r="L18" s="128"/>
      <c r="M18" s="120"/>
      <c r="N18" s="151"/>
      <c r="O18" s="151"/>
      <c r="P18" s="131"/>
      <c r="Q18" s="190"/>
      <c r="R18" s="213"/>
      <c r="S18" s="213"/>
      <c r="T18" s="122"/>
      <c r="U18" s="122"/>
      <c r="V18" s="122"/>
      <c r="W18" s="139"/>
      <c r="X18" s="122"/>
      <c r="Y18" s="120"/>
    </row>
    <row r="19" spans="1:25" ht="69.95" customHeight="1" x14ac:dyDescent="0.25">
      <c r="A19" s="110"/>
      <c r="B19" s="118"/>
      <c r="C19" s="110"/>
      <c r="D19" s="129"/>
      <c r="E19" s="122"/>
      <c r="F19" s="14">
        <v>85</v>
      </c>
      <c r="G19" s="128"/>
      <c r="H19" s="68" t="s">
        <v>335</v>
      </c>
      <c r="I19" s="88">
        <v>3</v>
      </c>
      <c r="J19" s="89" t="s">
        <v>70</v>
      </c>
      <c r="K19" s="162"/>
      <c r="L19" s="128"/>
      <c r="M19" s="120"/>
      <c r="N19" s="151"/>
      <c r="O19" s="151"/>
      <c r="P19" s="131"/>
      <c r="Q19" s="190"/>
      <c r="R19" s="213"/>
      <c r="S19" s="213"/>
      <c r="T19" s="122"/>
      <c r="U19" s="122"/>
      <c r="V19" s="122"/>
      <c r="W19" s="139"/>
      <c r="X19" s="122"/>
      <c r="Y19" s="120"/>
    </row>
    <row r="20" spans="1:25" ht="69.95" customHeight="1" x14ac:dyDescent="0.25">
      <c r="A20" s="110"/>
      <c r="B20" s="118"/>
      <c r="C20" s="110"/>
      <c r="D20" s="129"/>
      <c r="E20" s="122"/>
      <c r="F20" s="14">
        <v>85</v>
      </c>
      <c r="G20" s="128"/>
      <c r="H20" s="68" t="s">
        <v>335</v>
      </c>
      <c r="I20" s="88">
        <v>4</v>
      </c>
      <c r="J20" s="89" t="s">
        <v>71</v>
      </c>
      <c r="K20" s="161"/>
      <c r="L20" s="128"/>
      <c r="M20" s="120"/>
      <c r="N20" s="151"/>
      <c r="O20" s="151"/>
      <c r="P20" s="132"/>
      <c r="Q20" s="190"/>
      <c r="R20" s="213"/>
      <c r="S20" s="213"/>
      <c r="T20" s="122"/>
      <c r="U20" s="122"/>
      <c r="V20" s="122"/>
      <c r="W20" s="133"/>
      <c r="X20" s="122"/>
      <c r="Y20" s="120"/>
    </row>
    <row r="21" spans="1:25" ht="114.95" customHeight="1" x14ac:dyDescent="0.25">
      <c r="A21" s="110"/>
      <c r="B21" s="118"/>
      <c r="C21" s="110"/>
      <c r="D21" s="129">
        <f>D17+1</f>
        <v>6</v>
      </c>
      <c r="E21" s="14"/>
      <c r="F21" s="14"/>
      <c r="G21" s="128" t="s">
        <v>4</v>
      </c>
      <c r="H21" s="68" t="s">
        <v>335</v>
      </c>
      <c r="I21" s="88">
        <v>1</v>
      </c>
      <c r="J21" s="89" t="s">
        <v>72</v>
      </c>
      <c r="K21" s="154" t="s">
        <v>349</v>
      </c>
      <c r="L21" s="128" t="s">
        <v>729</v>
      </c>
      <c r="M21" s="109" t="s">
        <v>730</v>
      </c>
      <c r="N21" s="130" t="s">
        <v>640</v>
      </c>
      <c r="O21" s="130" t="s">
        <v>631</v>
      </c>
      <c r="P21" s="130" t="s">
        <v>427</v>
      </c>
      <c r="Q21" s="186" t="s">
        <v>645</v>
      </c>
      <c r="R21" s="180" t="s">
        <v>519</v>
      </c>
      <c r="S21" s="180" t="s">
        <v>519</v>
      </c>
      <c r="T21" s="122" t="s">
        <v>256</v>
      </c>
      <c r="U21" s="134" t="s">
        <v>461</v>
      </c>
      <c r="V21" s="122" t="s">
        <v>460</v>
      </c>
      <c r="W21" s="112" t="s">
        <v>445</v>
      </c>
      <c r="X21" s="134" t="s">
        <v>279</v>
      </c>
      <c r="Y21" s="120" t="s">
        <v>462</v>
      </c>
    </row>
    <row r="22" spans="1:25" ht="114.95" customHeight="1" x14ac:dyDescent="0.25">
      <c r="A22" s="110"/>
      <c r="B22" s="118"/>
      <c r="C22" s="110"/>
      <c r="D22" s="129"/>
      <c r="E22" s="14"/>
      <c r="F22" s="14"/>
      <c r="G22" s="128"/>
      <c r="H22" s="68" t="s">
        <v>335</v>
      </c>
      <c r="I22" s="88">
        <v>2</v>
      </c>
      <c r="J22" s="89" t="s">
        <v>73</v>
      </c>
      <c r="K22" s="161"/>
      <c r="L22" s="128"/>
      <c r="M22" s="143"/>
      <c r="N22" s="132"/>
      <c r="O22" s="132"/>
      <c r="P22" s="132"/>
      <c r="Q22" s="187"/>
      <c r="R22" s="182"/>
      <c r="S22" s="182"/>
      <c r="T22" s="122"/>
      <c r="U22" s="134"/>
      <c r="V22" s="122"/>
      <c r="W22" s="133"/>
      <c r="X22" s="134"/>
      <c r="Y22" s="120"/>
    </row>
    <row r="23" spans="1:25" ht="80.099999999999994" customHeight="1" x14ac:dyDescent="0.25">
      <c r="A23" s="110"/>
      <c r="B23" s="118"/>
      <c r="C23" s="110"/>
      <c r="D23" s="129">
        <f>D21+1</f>
        <v>7</v>
      </c>
      <c r="E23" s="122" t="s">
        <v>200</v>
      </c>
      <c r="F23" s="14">
        <v>86</v>
      </c>
      <c r="G23" s="128" t="s">
        <v>5</v>
      </c>
      <c r="H23" s="14">
        <v>86</v>
      </c>
      <c r="I23" s="51">
        <v>1</v>
      </c>
      <c r="J23" s="13" t="s">
        <v>224</v>
      </c>
      <c r="K23" s="154" t="s">
        <v>350</v>
      </c>
      <c r="L23" s="128" t="s">
        <v>732</v>
      </c>
      <c r="M23" s="120" t="s">
        <v>731</v>
      </c>
      <c r="N23" s="151" t="s">
        <v>640</v>
      </c>
      <c r="O23" s="151" t="s">
        <v>631</v>
      </c>
      <c r="P23" s="130" t="s">
        <v>432</v>
      </c>
      <c r="Q23" s="190" t="s">
        <v>644</v>
      </c>
      <c r="R23" s="167" t="s">
        <v>465</v>
      </c>
      <c r="S23" s="167">
        <v>20000</v>
      </c>
      <c r="T23" s="122" t="s">
        <v>270</v>
      </c>
      <c r="U23" s="122" t="s">
        <v>257</v>
      </c>
      <c r="V23" s="122" t="s">
        <v>532</v>
      </c>
      <c r="W23" s="112" t="s">
        <v>468</v>
      </c>
      <c r="X23" s="122" t="s">
        <v>469</v>
      </c>
      <c r="Y23" s="120" t="s">
        <v>555</v>
      </c>
    </row>
    <row r="24" spans="1:25" ht="80.099999999999994" customHeight="1" x14ac:dyDescent="0.25">
      <c r="A24" s="110"/>
      <c r="B24" s="118"/>
      <c r="C24" s="110"/>
      <c r="D24" s="129"/>
      <c r="E24" s="122"/>
      <c r="F24" s="14">
        <v>86</v>
      </c>
      <c r="G24" s="128"/>
      <c r="H24" s="14">
        <v>86</v>
      </c>
      <c r="I24" s="51">
        <v>2</v>
      </c>
      <c r="J24" s="13" t="s">
        <v>225</v>
      </c>
      <c r="K24" s="162"/>
      <c r="L24" s="128"/>
      <c r="M24" s="120"/>
      <c r="N24" s="151"/>
      <c r="O24" s="151"/>
      <c r="P24" s="131"/>
      <c r="Q24" s="216"/>
      <c r="R24" s="167"/>
      <c r="S24" s="167"/>
      <c r="T24" s="122"/>
      <c r="U24" s="122"/>
      <c r="V24" s="122"/>
      <c r="W24" s="139"/>
      <c r="X24" s="122"/>
      <c r="Y24" s="120"/>
    </row>
    <row r="25" spans="1:25" ht="80.099999999999994" customHeight="1" x14ac:dyDescent="0.25">
      <c r="A25" s="110"/>
      <c r="B25" s="118"/>
      <c r="C25" s="110"/>
      <c r="D25" s="129"/>
      <c r="E25" s="122"/>
      <c r="F25" s="14">
        <v>105</v>
      </c>
      <c r="G25" s="128"/>
      <c r="H25" s="14" t="s">
        <v>465</v>
      </c>
      <c r="I25" s="51">
        <v>3</v>
      </c>
      <c r="J25" s="13" t="s">
        <v>74</v>
      </c>
      <c r="K25" s="162"/>
      <c r="L25" s="128"/>
      <c r="M25" s="120"/>
      <c r="N25" s="151"/>
      <c r="O25" s="151"/>
      <c r="P25" s="131"/>
      <c r="Q25" s="216"/>
      <c r="R25" s="167"/>
      <c r="S25" s="167"/>
      <c r="T25" s="122"/>
      <c r="U25" s="122"/>
      <c r="V25" s="122"/>
      <c r="W25" s="139"/>
      <c r="X25" s="122"/>
      <c r="Y25" s="120"/>
    </row>
    <row r="26" spans="1:25" ht="80.099999999999994" customHeight="1" x14ac:dyDescent="0.25">
      <c r="A26" s="110"/>
      <c r="B26" s="119"/>
      <c r="C26" s="111"/>
      <c r="D26" s="129"/>
      <c r="E26" s="122"/>
      <c r="F26" s="14">
        <v>105</v>
      </c>
      <c r="G26" s="128"/>
      <c r="H26" s="14" t="s">
        <v>465</v>
      </c>
      <c r="I26" s="51">
        <v>4</v>
      </c>
      <c r="J26" s="13" t="s">
        <v>75</v>
      </c>
      <c r="K26" s="161"/>
      <c r="L26" s="128"/>
      <c r="M26" s="120"/>
      <c r="N26" s="151"/>
      <c r="O26" s="151"/>
      <c r="P26" s="132"/>
      <c r="Q26" s="216"/>
      <c r="R26" s="167"/>
      <c r="S26" s="167"/>
      <c r="T26" s="122"/>
      <c r="U26" s="122"/>
      <c r="V26" s="122"/>
      <c r="W26" s="133"/>
      <c r="X26" s="122"/>
      <c r="Y26" s="120"/>
    </row>
    <row r="27" spans="1:25" ht="129.94999999999999" customHeight="1" x14ac:dyDescent="0.25">
      <c r="A27" s="110"/>
      <c r="B27" s="112">
        <v>2</v>
      </c>
      <c r="C27" s="109" t="s">
        <v>314</v>
      </c>
      <c r="D27" s="129">
        <f>D23+1</f>
        <v>8</v>
      </c>
      <c r="E27" s="122" t="s">
        <v>200</v>
      </c>
      <c r="F27" s="14">
        <v>98</v>
      </c>
      <c r="G27" s="128" t="s">
        <v>6</v>
      </c>
      <c r="H27" s="14">
        <v>98</v>
      </c>
      <c r="I27" s="51">
        <v>1</v>
      </c>
      <c r="J27" s="13" t="s">
        <v>76</v>
      </c>
      <c r="K27" s="128" t="s">
        <v>351</v>
      </c>
      <c r="L27" s="128" t="s">
        <v>738</v>
      </c>
      <c r="M27" s="120" t="s">
        <v>737</v>
      </c>
      <c r="N27" s="151" t="s">
        <v>640</v>
      </c>
      <c r="O27" s="151" t="s">
        <v>630</v>
      </c>
      <c r="P27" s="130" t="s">
        <v>427</v>
      </c>
      <c r="Q27" s="190" t="s">
        <v>644</v>
      </c>
      <c r="R27" s="167" t="s">
        <v>519</v>
      </c>
      <c r="S27" s="167" t="s">
        <v>519</v>
      </c>
      <c r="T27" s="122" t="s">
        <v>733</v>
      </c>
      <c r="U27" s="122" t="s">
        <v>465</v>
      </c>
      <c r="V27" s="122" t="s">
        <v>736</v>
      </c>
      <c r="W27" s="122" t="s">
        <v>735</v>
      </c>
      <c r="X27" s="122" t="s">
        <v>279</v>
      </c>
      <c r="Y27" s="120" t="s">
        <v>734</v>
      </c>
    </row>
    <row r="28" spans="1:25" ht="129.94999999999999" customHeight="1" x14ac:dyDescent="0.25">
      <c r="A28" s="110"/>
      <c r="B28" s="118"/>
      <c r="C28" s="110"/>
      <c r="D28" s="129"/>
      <c r="E28" s="122"/>
      <c r="F28" s="14">
        <v>98</v>
      </c>
      <c r="G28" s="128"/>
      <c r="H28" s="14">
        <v>98</v>
      </c>
      <c r="I28" s="51">
        <v>2</v>
      </c>
      <c r="J28" s="13" t="s">
        <v>77</v>
      </c>
      <c r="K28" s="128"/>
      <c r="L28" s="128"/>
      <c r="M28" s="120"/>
      <c r="N28" s="151"/>
      <c r="O28" s="151"/>
      <c r="P28" s="189"/>
      <c r="Q28" s="190"/>
      <c r="R28" s="167"/>
      <c r="S28" s="167"/>
      <c r="T28" s="122"/>
      <c r="U28" s="122"/>
      <c r="V28" s="122"/>
      <c r="W28" s="120"/>
      <c r="X28" s="122"/>
      <c r="Y28" s="120"/>
    </row>
    <row r="29" spans="1:25" ht="129.94999999999999" customHeight="1" x14ac:dyDescent="0.25">
      <c r="A29" s="110"/>
      <c r="B29" s="118"/>
      <c r="C29" s="110"/>
      <c r="D29" s="129"/>
      <c r="E29" s="122"/>
      <c r="F29" s="14">
        <v>98</v>
      </c>
      <c r="G29" s="128"/>
      <c r="H29" s="14">
        <v>98</v>
      </c>
      <c r="I29" s="51">
        <v>3</v>
      </c>
      <c r="J29" s="13" t="s">
        <v>78</v>
      </c>
      <c r="K29" s="128"/>
      <c r="L29" s="128"/>
      <c r="M29" s="120"/>
      <c r="N29" s="151"/>
      <c r="O29" s="151"/>
      <c r="P29" s="200"/>
      <c r="Q29" s="190"/>
      <c r="R29" s="167"/>
      <c r="S29" s="167"/>
      <c r="T29" s="122"/>
      <c r="U29" s="122"/>
      <c r="V29" s="122"/>
      <c r="W29" s="120"/>
      <c r="X29" s="122"/>
      <c r="Y29" s="120"/>
    </row>
    <row r="30" spans="1:25" ht="76.5" customHeight="1" x14ac:dyDescent="0.25">
      <c r="A30" s="110"/>
      <c r="B30" s="118"/>
      <c r="C30" s="110"/>
      <c r="D30" s="129">
        <f>D27+1</f>
        <v>9</v>
      </c>
      <c r="E30" s="122"/>
      <c r="F30" s="14">
        <v>62</v>
      </c>
      <c r="G30" s="128" t="s">
        <v>7</v>
      </c>
      <c r="H30" s="68" t="s">
        <v>335</v>
      </c>
      <c r="I30" s="88">
        <v>1</v>
      </c>
      <c r="J30" s="89" t="s">
        <v>79</v>
      </c>
      <c r="K30" s="128" t="s">
        <v>352</v>
      </c>
      <c r="L30" s="128" t="s">
        <v>740</v>
      </c>
      <c r="M30" s="120" t="s">
        <v>739</v>
      </c>
      <c r="N30" s="151" t="s">
        <v>641</v>
      </c>
      <c r="O30" s="151" t="s">
        <v>631</v>
      </c>
      <c r="P30" s="130" t="s">
        <v>427</v>
      </c>
      <c r="Q30" s="190" t="s">
        <v>644</v>
      </c>
      <c r="R30" s="167" t="s">
        <v>519</v>
      </c>
      <c r="S30" s="167" t="s">
        <v>519</v>
      </c>
      <c r="T30" s="122" t="s">
        <v>230</v>
      </c>
      <c r="U30" s="122" t="s">
        <v>232</v>
      </c>
      <c r="V30" s="122" t="s">
        <v>465</v>
      </c>
      <c r="W30" s="122" t="s">
        <v>303</v>
      </c>
      <c r="X30" s="122" t="s">
        <v>280</v>
      </c>
      <c r="Y30" s="120"/>
    </row>
    <row r="31" spans="1:25" ht="76.5" customHeight="1" x14ac:dyDescent="0.25">
      <c r="A31" s="110"/>
      <c r="B31" s="119"/>
      <c r="C31" s="111"/>
      <c r="D31" s="129"/>
      <c r="E31" s="122"/>
      <c r="F31" s="14">
        <v>62</v>
      </c>
      <c r="G31" s="128"/>
      <c r="H31" s="68" t="s">
        <v>335</v>
      </c>
      <c r="I31" s="88">
        <v>2</v>
      </c>
      <c r="J31" s="89" t="s">
        <v>80</v>
      </c>
      <c r="K31" s="128"/>
      <c r="L31" s="128"/>
      <c r="M31" s="120"/>
      <c r="N31" s="151"/>
      <c r="O31" s="151"/>
      <c r="P31" s="200"/>
      <c r="Q31" s="190"/>
      <c r="R31" s="167"/>
      <c r="S31" s="167"/>
      <c r="T31" s="122"/>
      <c r="U31" s="122"/>
      <c r="V31" s="122"/>
      <c r="W31" s="120"/>
      <c r="X31" s="122"/>
      <c r="Y31" s="120"/>
    </row>
    <row r="32" spans="1:25" ht="99.95" customHeight="1" x14ac:dyDescent="0.25">
      <c r="A32" s="110"/>
      <c r="B32" s="112">
        <v>3</v>
      </c>
      <c r="C32" s="109" t="s">
        <v>315</v>
      </c>
      <c r="D32" s="129">
        <f>D30+1</f>
        <v>10</v>
      </c>
      <c r="E32" s="122" t="s">
        <v>200</v>
      </c>
      <c r="F32" s="14">
        <v>100</v>
      </c>
      <c r="G32" s="128" t="s">
        <v>55</v>
      </c>
      <c r="H32" s="14">
        <v>100</v>
      </c>
      <c r="I32" s="51">
        <v>1</v>
      </c>
      <c r="J32" s="13" t="s">
        <v>81</v>
      </c>
      <c r="K32" s="128" t="s">
        <v>353</v>
      </c>
      <c r="L32" s="128" t="s">
        <v>742</v>
      </c>
      <c r="M32" s="120" t="s">
        <v>741</v>
      </c>
      <c r="N32" s="151" t="s">
        <v>640</v>
      </c>
      <c r="O32" s="151" t="s">
        <v>631</v>
      </c>
      <c r="P32" s="130" t="s">
        <v>432</v>
      </c>
      <c r="Q32" s="190" t="s">
        <v>644</v>
      </c>
      <c r="R32" s="167" t="s">
        <v>465</v>
      </c>
      <c r="S32" s="167" t="s">
        <v>465</v>
      </c>
      <c r="T32" s="122" t="s">
        <v>259</v>
      </c>
      <c r="U32" s="122" t="s">
        <v>258</v>
      </c>
      <c r="V32" s="122"/>
      <c r="W32" s="122" t="s">
        <v>306</v>
      </c>
      <c r="X32" s="122" t="s">
        <v>439</v>
      </c>
      <c r="Y32" s="120" t="s">
        <v>743</v>
      </c>
    </row>
    <row r="33" spans="1:25" ht="99.95" customHeight="1" x14ac:dyDescent="0.25">
      <c r="A33" s="110"/>
      <c r="B33" s="118"/>
      <c r="C33" s="110"/>
      <c r="D33" s="129"/>
      <c r="E33" s="122"/>
      <c r="F33" s="14">
        <v>100</v>
      </c>
      <c r="G33" s="128"/>
      <c r="H33" s="14">
        <v>100</v>
      </c>
      <c r="I33" s="51">
        <v>2</v>
      </c>
      <c r="J33" s="13" t="s">
        <v>82</v>
      </c>
      <c r="K33" s="128"/>
      <c r="L33" s="128"/>
      <c r="M33" s="120"/>
      <c r="N33" s="134"/>
      <c r="O33" s="151"/>
      <c r="P33" s="131"/>
      <c r="Q33" s="190"/>
      <c r="R33" s="167"/>
      <c r="S33" s="167"/>
      <c r="T33" s="122"/>
      <c r="U33" s="122"/>
      <c r="V33" s="122"/>
      <c r="W33" s="120"/>
      <c r="X33" s="122"/>
      <c r="Y33" s="120"/>
    </row>
    <row r="34" spans="1:25" ht="99.95" customHeight="1" x14ac:dyDescent="0.25">
      <c r="A34" s="110"/>
      <c r="B34" s="118"/>
      <c r="C34" s="110"/>
      <c r="D34" s="129"/>
      <c r="E34" s="122"/>
      <c r="F34" s="14">
        <v>100</v>
      </c>
      <c r="G34" s="128"/>
      <c r="H34" s="14">
        <v>100</v>
      </c>
      <c r="I34" s="51">
        <v>3</v>
      </c>
      <c r="J34" s="13" t="s">
        <v>83</v>
      </c>
      <c r="K34" s="128"/>
      <c r="L34" s="128"/>
      <c r="M34" s="120"/>
      <c r="N34" s="134"/>
      <c r="O34" s="151"/>
      <c r="P34" s="132"/>
      <c r="Q34" s="190"/>
      <c r="R34" s="167"/>
      <c r="S34" s="167"/>
      <c r="T34" s="122"/>
      <c r="U34" s="122"/>
      <c r="V34" s="122"/>
      <c r="W34" s="120"/>
      <c r="X34" s="122"/>
      <c r="Y34" s="120"/>
    </row>
    <row r="35" spans="1:25" ht="84.95" customHeight="1" x14ac:dyDescent="0.25">
      <c r="A35" s="110"/>
      <c r="B35" s="118"/>
      <c r="C35" s="110"/>
      <c r="D35" s="129">
        <v>11</v>
      </c>
      <c r="E35" s="122"/>
      <c r="F35" s="14">
        <v>100</v>
      </c>
      <c r="G35" s="128" t="s">
        <v>8</v>
      </c>
      <c r="H35" s="14">
        <v>100</v>
      </c>
      <c r="I35" s="51">
        <v>1</v>
      </c>
      <c r="J35" s="13" t="s">
        <v>84</v>
      </c>
      <c r="K35" s="128" t="s">
        <v>354</v>
      </c>
      <c r="L35" s="128" t="s">
        <v>745</v>
      </c>
      <c r="M35" s="120" t="s">
        <v>744</v>
      </c>
      <c r="N35" s="151" t="s">
        <v>640</v>
      </c>
      <c r="O35" s="151" t="s">
        <v>630</v>
      </c>
      <c r="P35" s="130" t="s">
        <v>432</v>
      </c>
      <c r="Q35" s="190" t="s">
        <v>644</v>
      </c>
      <c r="R35" s="167" t="s">
        <v>465</v>
      </c>
      <c r="S35" s="167" t="s">
        <v>465</v>
      </c>
      <c r="T35" s="122" t="s">
        <v>259</v>
      </c>
      <c r="U35" s="122" t="s">
        <v>258</v>
      </c>
      <c r="V35" s="122"/>
      <c r="W35" s="122" t="s">
        <v>306</v>
      </c>
      <c r="X35" s="122" t="s">
        <v>281</v>
      </c>
      <c r="Y35" s="120"/>
    </row>
    <row r="36" spans="1:25" ht="84.95" customHeight="1" x14ac:dyDescent="0.25">
      <c r="A36" s="110"/>
      <c r="B36" s="119"/>
      <c r="C36" s="111"/>
      <c r="D36" s="129"/>
      <c r="E36" s="122"/>
      <c r="F36" s="14">
        <v>100</v>
      </c>
      <c r="G36" s="128"/>
      <c r="H36" s="14">
        <v>100</v>
      </c>
      <c r="I36" s="51">
        <v>2</v>
      </c>
      <c r="J36" s="13" t="s">
        <v>85</v>
      </c>
      <c r="K36" s="128"/>
      <c r="L36" s="128"/>
      <c r="M36" s="120"/>
      <c r="N36" s="151"/>
      <c r="O36" s="151"/>
      <c r="P36" s="132"/>
      <c r="Q36" s="190"/>
      <c r="R36" s="167"/>
      <c r="S36" s="167"/>
      <c r="T36" s="122"/>
      <c r="U36" s="122"/>
      <c r="V36" s="122"/>
      <c r="W36" s="120"/>
      <c r="X36" s="122"/>
      <c r="Y36" s="120"/>
    </row>
    <row r="37" spans="1:25" ht="120" customHeight="1" x14ac:dyDescent="0.25">
      <c r="A37" s="110"/>
      <c r="B37" s="122">
        <v>4</v>
      </c>
      <c r="C37" s="120" t="s">
        <v>316</v>
      </c>
      <c r="D37" s="129">
        <f>D35+1</f>
        <v>12</v>
      </c>
      <c r="E37" s="122" t="s">
        <v>199</v>
      </c>
      <c r="F37" s="14">
        <v>84</v>
      </c>
      <c r="G37" s="128" t="s">
        <v>9</v>
      </c>
      <c r="H37" s="14">
        <v>84</v>
      </c>
      <c r="I37" s="51">
        <v>1</v>
      </c>
      <c r="J37" s="13" t="s">
        <v>226</v>
      </c>
      <c r="K37" s="128" t="s">
        <v>355</v>
      </c>
      <c r="L37" s="128" t="s">
        <v>746</v>
      </c>
      <c r="M37" s="120" t="s">
        <v>747</v>
      </c>
      <c r="N37" s="151" t="s">
        <v>640</v>
      </c>
      <c r="O37" s="151" t="s">
        <v>631</v>
      </c>
      <c r="P37" s="130" t="s">
        <v>427</v>
      </c>
      <c r="Q37" s="190" t="s">
        <v>644</v>
      </c>
      <c r="R37" s="167">
        <v>0</v>
      </c>
      <c r="S37" s="167">
        <v>147100</v>
      </c>
      <c r="T37" s="122" t="s">
        <v>750</v>
      </c>
      <c r="U37" s="122" t="s">
        <v>260</v>
      </c>
      <c r="V37" s="122" t="s">
        <v>748</v>
      </c>
      <c r="W37" s="122" t="s">
        <v>749</v>
      </c>
      <c r="X37" s="122" t="s">
        <v>282</v>
      </c>
      <c r="Y37" s="120" t="s">
        <v>533</v>
      </c>
    </row>
    <row r="38" spans="1:25" ht="120" customHeight="1" x14ac:dyDescent="0.25">
      <c r="A38" s="110"/>
      <c r="B38" s="123"/>
      <c r="C38" s="121"/>
      <c r="D38" s="129"/>
      <c r="E38" s="122"/>
      <c r="F38" s="14"/>
      <c r="G38" s="128"/>
      <c r="H38" s="68" t="s">
        <v>335</v>
      </c>
      <c r="I38" s="88">
        <v>2</v>
      </c>
      <c r="J38" s="89" t="s">
        <v>86</v>
      </c>
      <c r="K38" s="128"/>
      <c r="L38" s="128"/>
      <c r="M38" s="120"/>
      <c r="N38" s="151"/>
      <c r="O38" s="151"/>
      <c r="P38" s="189"/>
      <c r="Q38" s="190"/>
      <c r="R38" s="167"/>
      <c r="S38" s="167"/>
      <c r="T38" s="122"/>
      <c r="U38" s="122"/>
      <c r="V38" s="122"/>
      <c r="W38" s="120"/>
      <c r="X38" s="122"/>
      <c r="Y38" s="120"/>
    </row>
    <row r="39" spans="1:25" ht="120" customHeight="1" x14ac:dyDescent="0.25">
      <c r="A39" s="111"/>
      <c r="B39" s="123"/>
      <c r="C39" s="121"/>
      <c r="D39" s="129"/>
      <c r="E39" s="14" t="s">
        <v>200</v>
      </c>
      <c r="F39" s="14">
        <v>85</v>
      </c>
      <c r="G39" s="128"/>
      <c r="H39" s="14" t="s">
        <v>465</v>
      </c>
      <c r="I39" s="51">
        <v>3</v>
      </c>
      <c r="J39" s="13" t="s">
        <v>87</v>
      </c>
      <c r="K39" s="128"/>
      <c r="L39" s="128"/>
      <c r="M39" s="120"/>
      <c r="N39" s="151"/>
      <c r="O39" s="151"/>
      <c r="P39" s="200"/>
      <c r="Q39" s="190"/>
      <c r="R39" s="167"/>
      <c r="S39" s="167"/>
      <c r="T39" s="122"/>
      <c r="U39" s="122"/>
      <c r="V39" s="122"/>
      <c r="W39" s="120"/>
      <c r="X39" s="122"/>
      <c r="Y39" s="120"/>
    </row>
    <row r="40" spans="1:25" ht="129.94999999999999" customHeight="1" x14ac:dyDescent="0.25">
      <c r="A40" s="109" t="s">
        <v>605</v>
      </c>
      <c r="B40" s="127">
        <v>5</v>
      </c>
      <c r="C40" s="126" t="s">
        <v>606</v>
      </c>
      <c r="D40" s="129">
        <f>D37+1</f>
        <v>13</v>
      </c>
      <c r="E40" s="122" t="s">
        <v>198</v>
      </c>
      <c r="F40" s="122">
        <v>38</v>
      </c>
      <c r="G40" s="128" t="s">
        <v>10</v>
      </c>
      <c r="H40" s="122">
        <v>38</v>
      </c>
      <c r="I40" s="51">
        <v>1</v>
      </c>
      <c r="J40" s="13" t="s">
        <v>89</v>
      </c>
      <c r="K40" s="128" t="s">
        <v>356</v>
      </c>
      <c r="L40" s="128" t="s">
        <v>752</v>
      </c>
      <c r="M40" s="120" t="s">
        <v>751</v>
      </c>
      <c r="N40" s="151" t="s">
        <v>639</v>
      </c>
      <c r="O40" s="151" t="s">
        <v>631</v>
      </c>
      <c r="P40" s="130" t="s">
        <v>427</v>
      </c>
      <c r="Q40" s="166" t="s">
        <v>645</v>
      </c>
      <c r="R40" s="167" t="s">
        <v>690</v>
      </c>
      <c r="S40" s="167">
        <v>15000</v>
      </c>
      <c r="T40" s="122" t="s">
        <v>261</v>
      </c>
      <c r="U40" s="122" t="s">
        <v>589</v>
      </c>
      <c r="V40" s="122" t="s">
        <v>753</v>
      </c>
      <c r="W40" s="122" t="s">
        <v>307</v>
      </c>
      <c r="X40" s="122" t="s">
        <v>283</v>
      </c>
      <c r="Y40" s="120" t="s">
        <v>691</v>
      </c>
    </row>
    <row r="41" spans="1:25" ht="129.94999999999999" customHeight="1" x14ac:dyDescent="0.25">
      <c r="A41" s="124"/>
      <c r="B41" s="118"/>
      <c r="C41" s="110"/>
      <c r="D41" s="129"/>
      <c r="E41" s="122"/>
      <c r="F41" s="122"/>
      <c r="G41" s="128"/>
      <c r="H41" s="122"/>
      <c r="I41" s="51">
        <v>2</v>
      </c>
      <c r="J41" s="13" t="s">
        <v>88</v>
      </c>
      <c r="K41" s="128"/>
      <c r="L41" s="128"/>
      <c r="M41" s="120"/>
      <c r="N41" s="151"/>
      <c r="O41" s="151"/>
      <c r="P41" s="200"/>
      <c r="Q41" s="166"/>
      <c r="R41" s="167"/>
      <c r="S41" s="167"/>
      <c r="T41" s="122"/>
      <c r="U41" s="122"/>
      <c r="V41" s="122"/>
      <c r="W41" s="120"/>
      <c r="X41" s="122"/>
      <c r="Y41" s="120"/>
    </row>
    <row r="42" spans="1:25" ht="170.1" customHeight="1" x14ac:dyDescent="0.25">
      <c r="A42" s="124"/>
      <c r="B42" s="118"/>
      <c r="C42" s="110"/>
      <c r="D42" s="129">
        <f>D40+1</f>
        <v>14</v>
      </c>
      <c r="E42" s="122"/>
      <c r="F42" s="14">
        <v>43</v>
      </c>
      <c r="G42" s="128" t="s">
        <v>11</v>
      </c>
      <c r="H42" s="14">
        <v>43</v>
      </c>
      <c r="I42" s="51">
        <v>1</v>
      </c>
      <c r="J42" s="13" t="s">
        <v>92</v>
      </c>
      <c r="K42" s="128" t="s">
        <v>357</v>
      </c>
      <c r="L42" s="128" t="s">
        <v>598</v>
      </c>
      <c r="M42" s="120" t="s">
        <v>671</v>
      </c>
      <c r="N42" s="151" t="s">
        <v>641</v>
      </c>
      <c r="O42" s="151" t="s">
        <v>631</v>
      </c>
      <c r="P42" s="130" t="s">
        <v>427</v>
      </c>
      <c r="Q42" s="190" t="s">
        <v>644</v>
      </c>
      <c r="R42" s="167">
        <v>175000</v>
      </c>
      <c r="S42" s="167" t="s">
        <v>465</v>
      </c>
      <c r="T42" s="122" t="s">
        <v>531</v>
      </c>
      <c r="U42" s="122" t="s">
        <v>465</v>
      </c>
      <c r="V42" s="122" t="s">
        <v>457</v>
      </c>
      <c r="W42" s="122" t="s">
        <v>455</v>
      </c>
      <c r="X42" s="122" t="s">
        <v>286</v>
      </c>
      <c r="Y42" s="120" t="s">
        <v>514</v>
      </c>
    </row>
    <row r="43" spans="1:25" ht="170.1" customHeight="1" x14ac:dyDescent="0.25">
      <c r="A43" s="124"/>
      <c r="B43" s="118"/>
      <c r="C43" s="110"/>
      <c r="D43" s="129"/>
      <c r="E43" s="122"/>
      <c r="F43" s="14">
        <v>43</v>
      </c>
      <c r="G43" s="128"/>
      <c r="H43" s="14">
        <v>43</v>
      </c>
      <c r="I43" s="51">
        <v>2</v>
      </c>
      <c r="J43" s="13" t="s">
        <v>90</v>
      </c>
      <c r="K43" s="128"/>
      <c r="L43" s="128"/>
      <c r="M43" s="120"/>
      <c r="N43" s="151"/>
      <c r="O43" s="151"/>
      <c r="P43" s="189"/>
      <c r="Q43" s="190"/>
      <c r="R43" s="167"/>
      <c r="S43" s="167"/>
      <c r="T43" s="122"/>
      <c r="U43" s="122"/>
      <c r="V43" s="122"/>
      <c r="W43" s="120"/>
      <c r="X43" s="122"/>
      <c r="Y43" s="120"/>
    </row>
    <row r="44" spans="1:25" ht="170.1" customHeight="1" x14ac:dyDescent="0.25">
      <c r="A44" s="124"/>
      <c r="B44" s="118"/>
      <c r="C44" s="110"/>
      <c r="D44" s="129"/>
      <c r="E44" s="122"/>
      <c r="F44" s="14">
        <v>43</v>
      </c>
      <c r="G44" s="128"/>
      <c r="H44" s="14" t="s">
        <v>465</v>
      </c>
      <c r="I44" s="51">
        <v>3</v>
      </c>
      <c r="J44" s="13" t="s">
        <v>91</v>
      </c>
      <c r="K44" s="128"/>
      <c r="L44" s="128"/>
      <c r="M44" s="120"/>
      <c r="N44" s="151"/>
      <c r="O44" s="151"/>
      <c r="P44" s="200"/>
      <c r="Q44" s="190"/>
      <c r="R44" s="167"/>
      <c r="S44" s="167"/>
      <c r="T44" s="122"/>
      <c r="U44" s="122"/>
      <c r="V44" s="122"/>
      <c r="W44" s="120"/>
      <c r="X44" s="122"/>
      <c r="Y44" s="120"/>
    </row>
    <row r="45" spans="1:25" ht="219.95" customHeight="1" x14ac:dyDescent="0.25">
      <c r="A45" s="124"/>
      <c r="B45" s="118"/>
      <c r="C45" s="110"/>
      <c r="D45" s="129">
        <f>D42+1</f>
        <v>15</v>
      </c>
      <c r="E45" s="122"/>
      <c r="F45" s="14">
        <v>41</v>
      </c>
      <c r="G45" s="128" t="s">
        <v>12</v>
      </c>
      <c r="H45" s="14">
        <v>41</v>
      </c>
      <c r="I45" s="51">
        <v>1</v>
      </c>
      <c r="J45" s="13" t="s">
        <v>227</v>
      </c>
      <c r="K45" s="135" t="s">
        <v>358</v>
      </c>
      <c r="L45" s="128" t="s">
        <v>547</v>
      </c>
      <c r="M45" s="120" t="s">
        <v>548</v>
      </c>
      <c r="N45" s="192" t="s">
        <v>640</v>
      </c>
      <c r="O45" s="203" t="s">
        <v>630</v>
      </c>
      <c r="P45" s="203" t="s">
        <v>427</v>
      </c>
      <c r="Q45" s="208" t="s">
        <v>645</v>
      </c>
      <c r="R45" s="167">
        <v>3800000</v>
      </c>
      <c r="S45" s="167">
        <v>60734</v>
      </c>
      <c r="T45" s="122" t="s">
        <v>531</v>
      </c>
      <c r="U45" s="122" t="s">
        <v>262</v>
      </c>
      <c r="V45" s="122" t="s">
        <v>515</v>
      </c>
      <c r="W45" s="122" t="s">
        <v>455</v>
      </c>
      <c r="X45" s="122" t="s">
        <v>284</v>
      </c>
      <c r="Y45" s="120" t="s">
        <v>549</v>
      </c>
    </row>
    <row r="46" spans="1:25" ht="219.95" customHeight="1" x14ac:dyDescent="0.25">
      <c r="A46" s="124"/>
      <c r="B46" s="119"/>
      <c r="C46" s="111"/>
      <c r="D46" s="129"/>
      <c r="E46" s="122"/>
      <c r="F46" s="14">
        <v>39</v>
      </c>
      <c r="G46" s="128"/>
      <c r="H46" s="14" t="s">
        <v>336</v>
      </c>
      <c r="I46" s="51">
        <v>2</v>
      </c>
      <c r="J46" s="13" t="s">
        <v>228</v>
      </c>
      <c r="K46" s="136"/>
      <c r="L46" s="128"/>
      <c r="M46" s="120"/>
      <c r="N46" s="194"/>
      <c r="O46" s="204"/>
      <c r="P46" s="204"/>
      <c r="Q46" s="209"/>
      <c r="R46" s="167"/>
      <c r="S46" s="167"/>
      <c r="T46" s="122"/>
      <c r="U46" s="122"/>
      <c r="V46" s="122"/>
      <c r="W46" s="120"/>
      <c r="X46" s="122"/>
      <c r="Y46" s="120"/>
    </row>
    <row r="47" spans="1:25" ht="249.95" customHeight="1" x14ac:dyDescent="0.25">
      <c r="A47" s="124"/>
      <c r="B47" s="112">
        <v>6</v>
      </c>
      <c r="C47" s="109" t="s">
        <v>317</v>
      </c>
      <c r="D47" s="129">
        <f>D45+1</f>
        <v>16</v>
      </c>
      <c r="E47" s="122" t="s">
        <v>199</v>
      </c>
      <c r="F47" s="14">
        <v>55</v>
      </c>
      <c r="G47" s="128" t="s">
        <v>13</v>
      </c>
      <c r="H47" s="14">
        <v>55</v>
      </c>
      <c r="I47" s="51">
        <v>1</v>
      </c>
      <c r="J47" s="13" t="s">
        <v>93</v>
      </c>
      <c r="K47" s="128" t="s">
        <v>359</v>
      </c>
      <c r="L47" s="128" t="s">
        <v>716</v>
      </c>
      <c r="M47" s="120" t="s">
        <v>701</v>
      </c>
      <c r="N47" s="151" t="s">
        <v>640</v>
      </c>
      <c r="O47" s="151" t="s">
        <v>630</v>
      </c>
      <c r="P47" s="130" t="s">
        <v>427</v>
      </c>
      <c r="Q47" s="190" t="s">
        <v>644</v>
      </c>
      <c r="R47" s="167">
        <v>80000</v>
      </c>
      <c r="S47" s="167">
        <v>723300</v>
      </c>
      <c r="T47" s="122" t="s">
        <v>595</v>
      </c>
      <c r="U47" s="122" t="s">
        <v>699</v>
      </c>
      <c r="V47" s="122" t="s">
        <v>702</v>
      </c>
      <c r="W47" s="122" t="s">
        <v>700</v>
      </c>
      <c r="X47" s="122" t="s">
        <v>597</v>
      </c>
      <c r="Y47" s="120" t="s">
        <v>516</v>
      </c>
    </row>
    <row r="48" spans="1:25" ht="249.95" customHeight="1" x14ac:dyDescent="0.25">
      <c r="A48" s="124"/>
      <c r="B48" s="113"/>
      <c r="C48" s="110"/>
      <c r="D48" s="129"/>
      <c r="E48" s="122"/>
      <c r="F48" s="14">
        <v>53</v>
      </c>
      <c r="G48" s="128"/>
      <c r="H48" s="14" t="s">
        <v>337</v>
      </c>
      <c r="I48" s="51">
        <v>2</v>
      </c>
      <c r="J48" s="13" t="s">
        <v>94</v>
      </c>
      <c r="K48" s="128"/>
      <c r="L48" s="128"/>
      <c r="M48" s="120"/>
      <c r="N48" s="151"/>
      <c r="O48" s="151"/>
      <c r="P48" s="189"/>
      <c r="Q48" s="190"/>
      <c r="R48" s="167"/>
      <c r="S48" s="167"/>
      <c r="T48" s="122"/>
      <c r="U48" s="122"/>
      <c r="V48" s="122"/>
      <c r="W48" s="120"/>
      <c r="X48" s="122"/>
      <c r="Y48" s="120"/>
    </row>
    <row r="49" spans="1:25" ht="249.95" customHeight="1" x14ac:dyDescent="0.25">
      <c r="A49" s="124"/>
      <c r="B49" s="113"/>
      <c r="C49" s="110"/>
      <c r="D49" s="129"/>
      <c r="E49" s="122"/>
      <c r="F49" s="14">
        <v>68</v>
      </c>
      <c r="G49" s="128"/>
      <c r="H49" s="14">
        <v>68</v>
      </c>
      <c r="I49" s="51">
        <v>3</v>
      </c>
      <c r="J49" s="13" t="s">
        <v>95</v>
      </c>
      <c r="K49" s="128"/>
      <c r="L49" s="128"/>
      <c r="M49" s="120"/>
      <c r="N49" s="151"/>
      <c r="O49" s="151"/>
      <c r="P49" s="200"/>
      <c r="Q49" s="190"/>
      <c r="R49" s="167"/>
      <c r="S49" s="167"/>
      <c r="T49" s="122"/>
      <c r="U49" s="122"/>
      <c r="V49" s="122"/>
      <c r="W49" s="120"/>
      <c r="X49" s="122"/>
      <c r="Y49" s="120"/>
    </row>
    <row r="50" spans="1:25" ht="87" customHeight="1" x14ac:dyDescent="0.25">
      <c r="A50" s="124"/>
      <c r="B50" s="113"/>
      <c r="C50" s="110"/>
      <c r="D50" s="129">
        <f>D47+1</f>
        <v>17</v>
      </c>
      <c r="E50" s="122"/>
      <c r="F50" s="14">
        <v>56</v>
      </c>
      <c r="G50" s="128" t="s">
        <v>14</v>
      </c>
      <c r="H50" s="112">
        <v>57</v>
      </c>
      <c r="I50" s="112">
        <v>1</v>
      </c>
      <c r="J50" s="148" t="s">
        <v>96</v>
      </c>
      <c r="K50" s="128" t="s">
        <v>360</v>
      </c>
      <c r="L50" s="128" t="s">
        <v>685</v>
      </c>
      <c r="M50" s="120" t="s">
        <v>683</v>
      </c>
      <c r="N50" s="151" t="s">
        <v>642</v>
      </c>
      <c r="O50" s="151" t="s">
        <v>631</v>
      </c>
      <c r="P50" s="130" t="s">
        <v>432</v>
      </c>
      <c r="Q50" s="190" t="s">
        <v>644</v>
      </c>
      <c r="R50" s="167" t="s">
        <v>519</v>
      </c>
      <c r="S50" s="167" t="s">
        <v>519</v>
      </c>
      <c r="T50" s="122" t="s">
        <v>692</v>
      </c>
      <c r="U50" s="122"/>
      <c r="V50" s="122" t="s">
        <v>252</v>
      </c>
      <c r="W50" s="112" t="s">
        <v>455</v>
      </c>
      <c r="X50" s="122" t="s">
        <v>285</v>
      </c>
      <c r="Y50" s="120"/>
    </row>
    <row r="51" spans="1:25" ht="80.099999999999994" customHeight="1" x14ac:dyDescent="0.25">
      <c r="A51" s="124"/>
      <c r="B51" s="113"/>
      <c r="C51" s="110"/>
      <c r="D51" s="129"/>
      <c r="E51" s="122"/>
      <c r="F51" s="14">
        <v>57</v>
      </c>
      <c r="G51" s="128"/>
      <c r="H51" s="149"/>
      <c r="I51" s="149"/>
      <c r="J51" s="120"/>
      <c r="K51" s="128"/>
      <c r="L51" s="128"/>
      <c r="M51" s="120"/>
      <c r="N51" s="151"/>
      <c r="O51" s="151"/>
      <c r="P51" s="132"/>
      <c r="Q51" s="190"/>
      <c r="R51" s="167"/>
      <c r="S51" s="167"/>
      <c r="T51" s="122"/>
      <c r="U51" s="122"/>
      <c r="V51" s="122"/>
      <c r="W51" s="133"/>
      <c r="X51" s="122"/>
      <c r="Y51" s="120"/>
    </row>
    <row r="52" spans="1:25" ht="140.1" customHeight="1" x14ac:dyDescent="0.25">
      <c r="A52" s="124"/>
      <c r="B52" s="113"/>
      <c r="C52" s="110"/>
      <c r="D52" s="129">
        <f>D50+1</f>
        <v>18</v>
      </c>
      <c r="E52" s="122"/>
      <c r="F52" s="14">
        <v>60</v>
      </c>
      <c r="G52" s="128" t="s">
        <v>15</v>
      </c>
      <c r="H52" s="14">
        <v>60</v>
      </c>
      <c r="I52" s="14">
        <v>1</v>
      </c>
      <c r="J52" s="13" t="s">
        <v>97</v>
      </c>
      <c r="K52" s="128" t="s">
        <v>361</v>
      </c>
      <c r="L52" s="128" t="s">
        <v>684</v>
      </c>
      <c r="M52" s="120" t="s">
        <v>688</v>
      </c>
      <c r="N52" s="151" t="s">
        <v>640</v>
      </c>
      <c r="O52" s="151" t="s">
        <v>631</v>
      </c>
      <c r="P52" s="130" t="s">
        <v>427</v>
      </c>
      <c r="Q52" s="190" t="s">
        <v>644</v>
      </c>
      <c r="R52" s="167" t="s">
        <v>465</v>
      </c>
      <c r="S52" s="167">
        <v>239880</v>
      </c>
      <c r="T52" s="122" t="s">
        <v>531</v>
      </c>
      <c r="U52" s="122" t="s">
        <v>465</v>
      </c>
      <c r="V52" s="122" t="s">
        <v>251</v>
      </c>
      <c r="W52" s="122" t="s">
        <v>455</v>
      </c>
      <c r="X52" s="122" t="s">
        <v>517</v>
      </c>
      <c r="Y52" s="120" t="s">
        <v>558</v>
      </c>
    </row>
    <row r="53" spans="1:25" ht="140.1" customHeight="1" x14ac:dyDescent="0.25">
      <c r="A53" s="124"/>
      <c r="B53" s="113"/>
      <c r="C53" s="110"/>
      <c r="D53" s="129"/>
      <c r="E53" s="122"/>
      <c r="F53" s="14"/>
      <c r="G53" s="128"/>
      <c r="H53" s="68" t="s">
        <v>335</v>
      </c>
      <c r="I53" s="88">
        <v>2</v>
      </c>
      <c r="J53" s="89" t="s">
        <v>98</v>
      </c>
      <c r="K53" s="128"/>
      <c r="L53" s="128"/>
      <c r="M53" s="120"/>
      <c r="N53" s="151"/>
      <c r="O53" s="151"/>
      <c r="P53" s="189"/>
      <c r="Q53" s="190"/>
      <c r="R53" s="167"/>
      <c r="S53" s="167"/>
      <c r="T53" s="122"/>
      <c r="U53" s="122"/>
      <c r="V53" s="122"/>
      <c r="W53" s="120"/>
      <c r="X53" s="122"/>
      <c r="Y53" s="120"/>
    </row>
    <row r="54" spans="1:25" ht="140.1" customHeight="1" x14ac:dyDescent="0.25">
      <c r="A54" s="124"/>
      <c r="B54" s="114"/>
      <c r="C54" s="111"/>
      <c r="D54" s="129"/>
      <c r="E54" s="122"/>
      <c r="F54" s="14">
        <v>59</v>
      </c>
      <c r="G54" s="128"/>
      <c r="H54" s="68" t="s">
        <v>335</v>
      </c>
      <c r="I54" s="88">
        <v>3</v>
      </c>
      <c r="J54" s="89" t="s">
        <v>99</v>
      </c>
      <c r="K54" s="128"/>
      <c r="L54" s="128"/>
      <c r="M54" s="120"/>
      <c r="N54" s="151"/>
      <c r="O54" s="151"/>
      <c r="P54" s="200"/>
      <c r="Q54" s="190"/>
      <c r="R54" s="167"/>
      <c r="S54" s="167"/>
      <c r="T54" s="122"/>
      <c r="U54" s="122"/>
      <c r="V54" s="122"/>
      <c r="W54" s="120"/>
      <c r="X54" s="122"/>
      <c r="Y54" s="120"/>
    </row>
    <row r="55" spans="1:25" ht="80.099999999999994" customHeight="1" x14ac:dyDescent="0.25">
      <c r="A55" s="124"/>
      <c r="B55" s="112">
        <v>7</v>
      </c>
      <c r="C55" s="109" t="s">
        <v>318</v>
      </c>
      <c r="D55" s="146">
        <f>D52+1</f>
        <v>19</v>
      </c>
      <c r="E55" s="122" t="s">
        <v>198</v>
      </c>
      <c r="F55" s="14">
        <v>35</v>
      </c>
      <c r="G55" s="109" t="s">
        <v>16</v>
      </c>
      <c r="H55" s="14">
        <v>35</v>
      </c>
      <c r="I55" s="51">
        <v>1</v>
      </c>
      <c r="J55" s="13" t="s">
        <v>204</v>
      </c>
      <c r="K55" s="109" t="s">
        <v>362</v>
      </c>
      <c r="L55" s="109" t="s">
        <v>512</v>
      </c>
      <c r="M55" s="109" t="s">
        <v>513</v>
      </c>
      <c r="N55" s="130" t="s">
        <v>640</v>
      </c>
      <c r="O55" s="130" t="s">
        <v>631</v>
      </c>
      <c r="P55" s="130" t="s">
        <v>427</v>
      </c>
      <c r="Q55" s="183" t="s">
        <v>644</v>
      </c>
      <c r="R55" s="170">
        <v>980000</v>
      </c>
      <c r="S55" s="170">
        <v>2992606</v>
      </c>
      <c r="T55" s="112" t="s">
        <v>264</v>
      </c>
      <c r="U55" s="112" t="s">
        <v>508</v>
      </c>
      <c r="V55" s="112" t="s">
        <v>506</v>
      </c>
      <c r="W55" s="112" t="s">
        <v>506</v>
      </c>
      <c r="X55" s="112" t="s">
        <v>287</v>
      </c>
      <c r="Y55" s="109" t="s">
        <v>507</v>
      </c>
    </row>
    <row r="56" spans="1:25" ht="80.099999999999994" customHeight="1" x14ac:dyDescent="0.25">
      <c r="A56" s="124"/>
      <c r="B56" s="113"/>
      <c r="C56" s="110"/>
      <c r="D56" s="150"/>
      <c r="E56" s="122"/>
      <c r="F56" s="14">
        <v>35</v>
      </c>
      <c r="G56" s="142"/>
      <c r="H56" s="14">
        <v>35</v>
      </c>
      <c r="I56" s="51">
        <v>2</v>
      </c>
      <c r="J56" s="13" t="s">
        <v>205</v>
      </c>
      <c r="K56" s="142"/>
      <c r="L56" s="142"/>
      <c r="M56" s="142"/>
      <c r="N56" s="131"/>
      <c r="O56" s="131"/>
      <c r="P56" s="189"/>
      <c r="Q56" s="184"/>
      <c r="R56" s="171"/>
      <c r="S56" s="171"/>
      <c r="T56" s="139"/>
      <c r="U56" s="139"/>
      <c r="V56" s="139"/>
      <c r="W56" s="139"/>
      <c r="X56" s="139"/>
      <c r="Y56" s="142"/>
    </row>
    <row r="57" spans="1:25" ht="80.099999999999994" customHeight="1" x14ac:dyDescent="0.25">
      <c r="A57" s="124"/>
      <c r="B57" s="113"/>
      <c r="C57" s="110"/>
      <c r="D57" s="150"/>
      <c r="E57" s="122"/>
      <c r="F57" s="14">
        <v>35</v>
      </c>
      <c r="G57" s="143"/>
      <c r="H57" s="47">
        <v>35</v>
      </c>
      <c r="I57" s="51">
        <v>3</v>
      </c>
      <c r="J57" s="49" t="s">
        <v>206</v>
      </c>
      <c r="K57" s="142"/>
      <c r="L57" s="142"/>
      <c r="M57" s="142"/>
      <c r="N57" s="131"/>
      <c r="O57" s="131"/>
      <c r="P57" s="189"/>
      <c r="Q57" s="184"/>
      <c r="R57" s="171"/>
      <c r="S57" s="171"/>
      <c r="T57" s="139"/>
      <c r="U57" s="139"/>
      <c r="V57" s="139"/>
      <c r="W57" s="139"/>
      <c r="X57" s="139"/>
      <c r="Y57" s="142"/>
    </row>
    <row r="58" spans="1:25" ht="150" customHeight="1" x14ac:dyDescent="0.25">
      <c r="A58" s="124"/>
      <c r="B58" s="113"/>
      <c r="C58" s="110"/>
      <c r="D58" s="146">
        <f>D55+1</f>
        <v>20</v>
      </c>
      <c r="E58" s="14" t="s">
        <v>201</v>
      </c>
      <c r="F58" s="14">
        <v>11</v>
      </c>
      <c r="G58" s="109" t="s">
        <v>17</v>
      </c>
      <c r="H58" s="68" t="s">
        <v>335</v>
      </c>
      <c r="I58" s="88">
        <v>1</v>
      </c>
      <c r="J58" s="89" t="s">
        <v>100</v>
      </c>
      <c r="K58" s="109" t="s">
        <v>363</v>
      </c>
      <c r="L58" s="109" t="s">
        <v>654</v>
      </c>
      <c r="M58" s="109" t="s">
        <v>636</v>
      </c>
      <c r="N58" s="130" t="s">
        <v>639</v>
      </c>
      <c r="O58" s="130" t="s">
        <v>631</v>
      </c>
      <c r="P58" s="130" t="s">
        <v>427</v>
      </c>
      <c r="Q58" s="186" t="s">
        <v>645</v>
      </c>
      <c r="R58" s="170" t="s">
        <v>465</v>
      </c>
      <c r="S58" s="170" t="s">
        <v>465</v>
      </c>
      <c r="T58" s="112" t="s">
        <v>234</v>
      </c>
      <c r="U58" s="112" t="s">
        <v>531</v>
      </c>
      <c r="V58" s="112" t="s">
        <v>428</v>
      </c>
      <c r="W58" s="112" t="s">
        <v>429</v>
      </c>
      <c r="X58" s="112" t="s">
        <v>430</v>
      </c>
      <c r="Y58" s="109"/>
    </row>
    <row r="59" spans="1:25" ht="150" customHeight="1" x14ac:dyDescent="0.25">
      <c r="A59" s="124"/>
      <c r="B59" s="113"/>
      <c r="C59" s="110"/>
      <c r="D59" s="150"/>
      <c r="E59" s="14"/>
      <c r="F59" s="14"/>
      <c r="G59" s="142"/>
      <c r="H59" s="85" t="s">
        <v>465</v>
      </c>
      <c r="I59" s="78">
        <v>2</v>
      </c>
      <c r="J59" s="79" t="s">
        <v>620</v>
      </c>
      <c r="K59" s="142"/>
      <c r="L59" s="142"/>
      <c r="M59" s="142"/>
      <c r="N59" s="178"/>
      <c r="O59" s="131"/>
      <c r="P59" s="131"/>
      <c r="Q59" s="188"/>
      <c r="R59" s="171"/>
      <c r="S59" s="171"/>
      <c r="T59" s="139"/>
      <c r="U59" s="139"/>
      <c r="V59" s="139"/>
      <c r="W59" s="139"/>
      <c r="X59" s="139"/>
      <c r="Y59" s="142"/>
    </row>
    <row r="60" spans="1:25" ht="150" customHeight="1" x14ac:dyDescent="0.25">
      <c r="A60" s="124"/>
      <c r="B60" s="114"/>
      <c r="C60" s="111"/>
      <c r="D60" s="150"/>
      <c r="E60" s="14"/>
      <c r="F60" s="14"/>
      <c r="G60" s="143"/>
      <c r="H60" s="69" t="s">
        <v>335</v>
      </c>
      <c r="I60" s="88">
        <v>3</v>
      </c>
      <c r="J60" s="93" t="s">
        <v>101</v>
      </c>
      <c r="K60" s="142"/>
      <c r="L60" s="142"/>
      <c r="M60" s="142"/>
      <c r="N60" s="178"/>
      <c r="O60" s="131"/>
      <c r="P60" s="131"/>
      <c r="Q60" s="188"/>
      <c r="R60" s="171"/>
      <c r="S60" s="171"/>
      <c r="T60" s="139"/>
      <c r="U60" s="139"/>
      <c r="V60" s="139"/>
      <c r="W60" s="139"/>
      <c r="X60" s="139"/>
      <c r="Y60" s="143"/>
    </row>
    <row r="61" spans="1:25" ht="200.1" customHeight="1" x14ac:dyDescent="0.25">
      <c r="A61" s="124"/>
      <c r="B61" s="112">
        <v>8</v>
      </c>
      <c r="C61" s="109" t="s">
        <v>319</v>
      </c>
      <c r="D61" s="129">
        <f>D58+1</f>
        <v>21</v>
      </c>
      <c r="E61" s="122" t="s">
        <v>198</v>
      </c>
      <c r="F61" s="14">
        <v>34</v>
      </c>
      <c r="G61" s="128" t="s">
        <v>18</v>
      </c>
      <c r="H61" s="14">
        <v>34</v>
      </c>
      <c r="I61" s="51">
        <v>1</v>
      </c>
      <c r="J61" s="13" t="s">
        <v>102</v>
      </c>
      <c r="K61" s="128" t="s">
        <v>364</v>
      </c>
      <c r="L61" s="156" t="s">
        <v>703</v>
      </c>
      <c r="M61" s="120" t="s">
        <v>710</v>
      </c>
      <c r="N61" s="151" t="s">
        <v>640</v>
      </c>
      <c r="O61" s="151" t="s">
        <v>631</v>
      </c>
      <c r="P61" s="130" t="s">
        <v>427</v>
      </c>
      <c r="Q61" s="190" t="s">
        <v>644</v>
      </c>
      <c r="R61" s="167" t="s">
        <v>519</v>
      </c>
      <c r="S61" s="167" t="s">
        <v>519</v>
      </c>
      <c r="T61" s="122" t="s">
        <v>233</v>
      </c>
      <c r="U61" s="122"/>
      <c r="V61" s="122" t="s">
        <v>705</v>
      </c>
      <c r="W61" s="122" t="s">
        <v>304</v>
      </c>
      <c r="X61" s="122" t="s">
        <v>288</v>
      </c>
      <c r="Y61" s="120" t="s">
        <v>704</v>
      </c>
    </row>
    <row r="62" spans="1:25" ht="200.1" customHeight="1" x14ac:dyDescent="0.25">
      <c r="A62" s="125"/>
      <c r="B62" s="114"/>
      <c r="C62" s="111"/>
      <c r="D62" s="129"/>
      <c r="E62" s="122"/>
      <c r="F62" s="14">
        <v>34</v>
      </c>
      <c r="G62" s="128"/>
      <c r="H62" s="14">
        <v>34</v>
      </c>
      <c r="I62" s="51">
        <v>2</v>
      </c>
      <c r="J62" s="13" t="s">
        <v>103</v>
      </c>
      <c r="K62" s="128"/>
      <c r="L62" s="128"/>
      <c r="M62" s="120"/>
      <c r="N62" s="151"/>
      <c r="O62" s="151"/>
      <c r="P62" s="200"/>
      <c r="Q62" s="190"/>
      <c r="R62" s="167"/>
      <c r="S62" s="167"/>
      <c r="T62" s="122"/>
      <c r="U62" s="122"/>
      <c r="V62" s="122"/>
      <c r="W62" s="120"/>
      <c r="X62" s="122"/>
      <c r="Y62" s="120"/>
    </row>
    <row r="63" spans="1:25" ht="300" customHeight="1" x14ac:dyDescent="0.25">
      <c r="A63" s="109" t="s">
        <v>608</v>
      </c>
      <c r="B63" s="112">
        <v>9</v>
      </c>
      <c r="C63" s="109" t="s">
        <v>320</v>
      </c>
      <c r="D63" s="146">
        <f>D61+1</f>
        <v>22</v>
      </c>
      <c r="E63" s="122" t="s">
        <v>200</v>
      </c>
      <c r="F63" s="14">
        <v>91</v>
      </c>
      <c r="G63" s="109" t="s">
        <v>19</v>
      </c>
      <c r="H63" s="14">
        <v>91</v>
      </c>
      <c r="I63" s="51">
        <v>1</v>
      </c>
      <c r="J63" s="13" t="s">
        <v>104</v>
      </c>
      <c r="K63" s="109" t="s">
        <v>365</v>
      </c>
      <c r="L63" s="109" t="s">
        <v>707</v>
      </c>
      <c r="M63" s="109" t="s">
        <v>715</v>
      </c>
      <c r="N63" s="130" t="s">
        <v>639</v>
      </c>
      <c r="O63" s="130" t="s">
        <v>630</v>
      </c>
      <c r="P63" s="130" t="s">
        <v>427</v>
      </c>
      <c r="Q63" s="183" t="s">
        <v>644</v>
      </c>
      <c r="R63" s="170" t="s">
        <v>519</v>
      </c>
      <c r="S63" s="170" t="s">
        <v>519</v>
      </c>
      <c r="T63" s="112" t="s">
        <v>233</v>
      </c>
      <c r="U63" s="112" t="s">
        <v>265</v>
      </c>
      <c r="V63" s="112" t="s">
        <v>705</v>
      </c>
      <c r="W63" s="112" t="s">
        <v>304</v>
      </c>
      <c r="X63" s="112"/>
      <c r="Y63" s="109"/>
    </row>
    <row r="64" spans="1:25" ht="300" customHeight="1" x14ac:dyDescent="0.25">
      <c r="A64" s="110"/>
      <c r="B64" s="113"/>
      <c r="C64" s="110"/>
      <c r="D64" s="150"/>
      <c r="E64" s="122"/>
      <c r="F64" s="14">
        <v>92</v>
      </c>
      <c r="G64" s="142"/>
      <c r="H64" s="14">
        <v>92</v>
      </c>
      <c r="I64" s="51">
        <v>2</v>
      </c>
      <c r="J64" s="13" t="s">
        <v>706</v>
      </c>
      <c r="K64" s="142"/>
      <c r="L64" s="142"/>
      <c r="M64" s="142"/>
      <c r="N64" s="131"/>
      <c r="O64" s="131"/>
      <c r="P64" s="189"/>
      <c r="Q64" s="184"/>
      <c r="R64" s="171"/>
      <c r="S64" s="171"/>
      <c r="T64" s="139"/>
      <c r="U64" s="139"/>
      <c r="V64" s="139"/>
      <c r="W64" s="139"/>
      <c r="X64" s="139"/>
      <c r="Y64" s="142"/>
    </row>
    <row r="65" spans="1:25" ht="300" customHeight="1" x14ac:dyDescent="0.25">
      <c r="A65" s="110"/>
      <c r="B65" s="113"/>
      <c r="C65" s="110"/>
      <c r="D65" s="150"/>
      <c r="E65" s="14" t="s">
        <v>199</v>
      </c>
      <c r="F65" s="14">
        <v>69</v>
      </c>
      <c r="G65" s="142"/>
      <c r="H65" s="107">
        <v>92</v>
      </c>
      <c r="I65" s="107">
        <v>3</v>
      </c>
      <c r="J65" s="108" t="s">
        <v>105</v>
      </c>
      <c r="K65" s="142"/>
      <c r="L65" s="142"/>
      <c r="M65" s="142"/>
      <c r="N65" s="131"/>
      <c r="O65" s="131"/>
      <c r="P65" s="189"/>
      <c r="Q65" s="184"/>
      <c r="R65" s="171"/>
      <c r="S65" s="171"/>
      <c r="T65" s="139"/>
      <c r="U65" s="139"/>
      <c r="V65" s="139"/>
      <c r="W65" s="139"/>
      <c r="X65" s="139"/>
      <c r="Y65" s="142"/>
    </row>
    <row r="66" spans="1:25" ht="200.1" customHeight="1" x14ac:dyDescent="0.25">
      <c r="A66" s="110"/>
      <c r="B66" s="113"/>
      <c r="C66" s="110"/>
      <c r="D66" s="129">
        <f>D63+1</f>
        <v>23</v>
      </c>
      <c r="E66" s="14" t="s">
        <v>198</v>
      </c>
      <c r="F66" s="14">
        <v>93</v>
      </c>
      <c r="G66" s="128" t="s">
        <v>21</v>
      </c>
      <c r="H66" s="78">
        <v>93</v>
      </c>
      <c r="I66" s="78">
        <v>1</v>
      </c>
      <c r="J66" s="79" t="s">
        <v>106</v>
      </c>
      <c r="K66" s="128" t="s">
        <v>366</v>
      </c>
      <c r="L66" s="128" t="s">
        <v>665</v>
      </c>
      <c r="M66" s="120" t="s">
        <v>689</v>
      </c>
      <c r="N66" s="151" t="s">
        <v>639</v>
      </c>
      <c r="O66" s="151" t="s">
        <v>630</v>
      </c>
      <c r="P66" s="130" t="s">
        <v>427</v>
      </c>
      <c r="Q66" s="166" t="s">
        <v>645</v>
      </c>
      <c r="R66" s="167" t="s">
        <v>519</v>
      </c>
      <c r="S66" s="167" t="s">
        <v>519</v>
      </c>
      <c r="T66" s="122" t="s">
        <v>591</v>
      </c>
      <c r="U66" s="122" t="s">
        <v>234</v>
      </c>
      <c r="V66" s="122" t="s">
        <v>551</v>
      </c>
      <c r="W66" s="122" t="s">
        <v>554</v>
      </c>
      <c r="X66" s="122"/>
      <c r="Y66" s="120" t="s">
        <v>666</v>
      </c>
    </row>
    <row r="67" spans="1:25" ht="200.1" customHeight="1" x14ac:dyDescent="0.25">
      <c r="A67" s="110"/>
      <c r="B67" s="113"/>
      <c r="C67" s="110"/>
      <c r="D67" s="129"/>
      <c r="E67" s="78"/>
      <c r="F67" s="14">
        <v>20</v>
      </c>
      <c r="G67" s="128"/>
      <c r="H67" s="14">
        <v>20</v>
      </c>
      <c r="I67" s="14">
        <v>2</v>
      </c>
      <c r="J67" s="13" t="s">
        <v>107</v>
      </c>
      <c r="K67" s="128"/>
      <c r="L67" s="128"/>
      <c r="M67" s="120"/>
      <c r="N67" s="151"/>
      <c r="O67" s="151"/>
      <c r="P67" s="200"/>
      <c r="Q67" s="166"/>
      <c r="R67" s="167"/>
      <c r="S67" s="167"/>
      <c r="T67" s="122"/>
      <c r="U67" s="122"/>
      <c r="V67" s="122"/>
      <c r="W67" s="120"/>
      <c r="X67" s="122"/>
      <c r="Y67" s="120"/>
    </row>
    <row r="68" spans="1:25" ht="99.95" customHeight="1" x14ac:dyDescent="0.25">
      <c r="A68" s="110"/>
      <c r="B68" s="113"/>
      <c r="C68" s="110"/>
      <c r="D68" s="129">
        <f>D66+1</f>
        <v>24</v>
      </c>
      <c r="E68" s="14" t="s">
        <v>202</v>
      </c>
      <c r="F68" s="14">
        <v>7</v>
      </c>
      <c r="G68" s="128" t="s">
        <v>20</v>
      </c>
      <c r="H68" s="14" t="s">
        <v>465</v>
      </c>
      <c r="I68" s="14">
        <v>1</v>
      </c>
      <c r="J68" s="13" t="s">
        <v>108</v>
      </c>
      <c r="K68" s="128" t="s">
        <v>367</v>
      </c>
      <c r="L68" s="128" t="s">
        <v>686</v>
      </c>
      <c r="M68" s="120" t="s">
        <v>660</v>
      </c>
      <c r="N68" s="151" t="s">
        <v>641</v>
      </c>
      <c r="O68" s="151" t="s">
        <v>631</v>
      </c>
      <c r="P68" s="130" t="s">
        <v>432</v>
      </c>
      <c r="Q68" s="166" t="s">
        <v>645</v>
      </c>
      <c r="R68" s="167" t="s">
        <v>519</v>
      </c>
      <c r="S68" s="167" t="s">
        <v>519</v>
      </c>
      <c r="T68" s="122" t="s">
        <v>230</v>
      </c>
      <c r="U68" s="122"/>
      <c r="V68" s="122" t="s">
        <v>602</v>
      </c>
      <c r="W68" s="112" t="s">
        <v>303</v>
      </c>
      <c r="X68" s="122" t="s">
        <v>414</v>
      </c>
      <c r="Y68" s="120" t="s">
        <v>661</v>
      </c>
    </row>
    <row r="69" spans="1:25" ht="99.95" customHeight="1" x14ac:dyDescent="0.25">
      <c r="A69" s="110"/>
      <c r="B69" s="114"/>
      <c r="C69" s="111"/>
      <c r="D69" s="129"/>
      <c r="E69" s="14"/>
      <c r="F69" s="14"/>
      <c r="G69" s="128"/>
      <c r="H69" s="68" t="s">
        <v>335</v>
      </c>
      <c r="I69" s="88">
        <v>2</v>
      </c>
      <c r="J69" s="89" t="s">
        <v>109</v>
      </c>
      <c r="K69" s="128"/>
      <c r="L69" s="128"/>
      <c r="M69" s="120"/>
      <c r="N69" s="151"/>
      <c r="O69" s="151"/>
      <c r="P69" s="200"/>
      <c r="Q69" s="166"/>
      <c r="R69" s="167"/>
      <c r="S69" s="167"/>
      <c r="T69" s="122"/>
      <c r="U69" s="122"/>
      <c r="V69" s="122"/>
      <c r="W69" s="133"/>
      <c r="X69" s="122"/>
      <c r="Y69" s="120"/>
    </row>
    <row r="70" spans="1:25" ht="80.099999999999994" customHeight="1" x14ac:dyDescent="0.25">
      <c r="A70" s="110"/>
      <c r="B70" s="112">
        <v>10</v>
      </c>
      <c r="C70" s="109" t="s">
        <v>321</v>
      </c>
      <c r="D70" s="129">
        <f>D68+1</f>
        <v>25</v>
      </c>
      <c r="E70" s="122" t="s">
        <v>199</v>
      </c>
      <c r="F70" s="14">
        <v>70</v>
      </c>
      <c r="G70" s="128" t="s">
        <v>22</v>
      </c>
      <c r="H70" s="14">
        <v>70</v>
      </c>
      <c r="I70" s="14">
        <v>1</v>
      </c>
      <c r="J70" s="13" t="s">
        <v>110</v>
      </c>
      <c r="K70" s="128" t="s">
        <v>368</v>
      </c>
      <c r="L70" s="128" t="s">
        <v>711</v>
      </c>
      <c r="M70" s="120" t="s">
        <v>712</v>
      </c>
      <c r="N70" s="151" t="s">
        <v>641</v>
      </c>
      <c r="O70" s="151" t="s">
        <v>630</v>
      </c>
      <c r="P70" s="130" t="s">
        <v>432</v>
      </c>
      <c r="Q70" s="166" t="s">
        <v>645</v>
      </c>
      <c r="R70" s="167" t="s">
        <v>465</v>
      </c>
      <c r="S70" s="167">
        <v>946678</v>
      </c>
      <c r="T70" s="122" t="s">
        <v>693</v>
      </c>
      <c r="U70" s="122"/>
      <c r="V70" s="122" t="s">
        <v>713</v>
      </c>
      <c r="W70" s="122" t="s">
        <v>694</v>
      </c>
      <c r="X70" s="122" t="s">
        <v>289</v>
      </c>
      <c r="Y70" s="120" t="s">
        <v>714</v>
      </c>
    </row>
    <row r="71" spans="1:25" ht="80.099999999999994" customHeight="1" x14ac:dyDescent="0.25">
      <c r="A71" s="110"/>
      <c r="B71" s="113"/>
      <c r="C71" s="110"/>
      <c r="D71" s="129"/>
      <c r="E71" s="122"/>
      <c r="F71" s="14">
        <v>70</v>
      </c>
      <c r="G71" s="128"/>
      <c r="H71" s="14">
        <v>70</v>
      </c>
      <c r="I71" s="14">
        <v>2</v>
      </c>
      <c r="J71" s="13" t="s">
        <v>111</v>
      </c>
      <c r="K71" s="128"/>
      <c r="L71" s="128"/>
      <c r="M71" s="120"/>
      <c r="N71" s="151"/>
      <c r="O71" s="151"/>
      <c r="P71" s="131"/>
      <c r="Q71" s="166"/>
      <c r="R71" s="167"/>
      <c r="S71" s="167"/>
      <c r="T71" s="122"/>
      <c r="U71" s="122"/>
      <c r="V71" s="122"/>
      <c r="W71" s="120"/>
      <c r="X71" s="122"/>
      <c r="Y71" s="120"/>
    </row>
    <row r="72" spans="1:25" ht="80.099999999999994" customHeight="1" x14ac:dyDescent="0.25">
      <c r="A72" s="110"/>
      <c r="B72" s="113"/>
      <c r="C72" s="110"/>
      <c r="D72" s="129"/>
      <c r="E72" s="122"/>
      <c r="F72" s="14">
        <v>70</v>
      </c>
      <c r="G72" s="128"/>
      <c r="H72" s="14" t="s">
        <v>465</v>
      </c>
      <c r="I72" s="14">
        <v>3</v>
      </c>
      <c r="J72" s="13" t="s">
        <v>112</v>
      </c>
      <c r="K72" s="128"/>
      <c r="L72" s="128"/>
      <c r="M72" s="120"/>
      <c r="N72" s="151"/>
      <c r="O72" s="151"/>
      <c r="P72" s="131"/>
      <c r="Q72" s="166"/>
      <c r="R72" s="167"/>
      <c r="S72" s="167"/>
      <c r="T72" s="122"/>
      <c r="U72" s="122"/>
      <c r="V72" s="122"/>
      <c r="W72" s="120"/>
      <c r="X72" s="122"/>
      <c r="Y72" s="120"/>
    </row>
    <row r="73" spans="1:25" ht="80.099999999999994" customHeight="1" x14ac:dyDescent="0.25">
      <c r="A73" s="110"/>
      <c r="B73" s="113"/>
      <c r="C73" s="110"/>
      <c r="D73" s="129"/>
      <c r="E73" s="122"/>
      <c r="F73" s="14">
        <v>70</v>
      </c>
      <c r="G73" s="128"/>
      <c r="H73" s="14">
        <v>70</v>
      </c>
      <c r="I73" s="14">
        <v>4</v>
      </c>
      <c r="J73" s="13" t="s">
        <v>113</v>
      </c>
      <c r="K73" s="128"/>
      <c r="L73" s="128"/>
      <c r="M73" s="120"/>
      <c r="N73" s="151"/>
      <c r="O73" s="151"/>
      <c r="P73" s="132"/>
      <c r="Q73" s="166"/>
      <c r="R73" s="167"/>
      <c r="S73" s="167"/>
      <c r="T73" s="122"/>
      <c r="U73" s="122"/>
      <c r="V73" s="122"/>
      <c r="W73" s="120"/>
      <c r="X73" s="122"/>
      <c r="Y73" s="120"/>
    </row>
    <row r="74" spans="1:25" ht="159.94999999999999" customHeight="1" x14ac:dyDescent="0.25">
      <c r="A74" s="110"/>
      <c r="B74" s="113"/>
      <c r="C74" s="110"/>
      <c r="D74" s="129">
        <f>D70+1</f>
        <v>26</v>
      </c>
      <c r="E74" s="14" t="s">
        <v>202</v>
      </c>
      <c r="F74" s="14">
        <v>7</v>
      </c>
      <c r="G74" s="128" t="s">
        <v>24</v>
      </c>
      <c r="H74" s="14" t="s">
        <v>465</v>
      </c>
      <c r="I74" s="14">
        <v>1</v>
      </c>
      <c r="J74" s="13" t="s">
        <v>115</v>
      </c>
      <c r="K74" s="128" t="s">
        <v>369</v>
      </c>
      <c r="L74" s="128" t="s">
        <v>655</v>
      </c>
      <c r="M74" s="148" t="s">
        <v>656</v>
      </c>
      <c r="N74" s="151" t="s">
        <v>639</v>
      </c>
      <c r="O74" s="151" t="s">
        <v>631</v>
      </c>
      <c r="P74" s="130" t="s">
        <v>432</v>
      </c>
      <c r="Q74" s="166" t="s">
        <v>645</v>
      </c>
      <c r="R74" s="167">
        <v>540000</v>
      </c>
      <c r="S74" s="167">
        <v>12410000</v>
      </c>
      <c r="T74" s="122" t="s">
        <v>259</v>
      </c>
      <c r="U74" s="122" t="s">
        <v>254</v>
      </c>
      <c r="V74" s="122" t="s">
        <v>657</v>
      </c>
      <c r="W74" s="122" t="s">
        <v>306</v>
      </c>
      <c r="X74" s="122" t="s">
        <v>290</v>
      </c>
      <c r="Y74" s="120" t="s">
        <v>652</v>
      </c>
    </row>
    <row r="75" spans="1:25" ht="159.94999999999999" customHeight="1" x14ac:dyDescent="0.25">
      <c r="A75" s="110"/>
      <c r="B75" s="114"/>
      <c r="C75" s="111"/>
      <c r="D75" s="129"/>
      <c r="E75" s="14"/>
      <c r="F75" s="14"/>
      <c r="G75" s="128"/>
      <c r="H75" s="68" t="s">
        <v>335</v>
      </c>
      <c r="I75" s="88">
        <v>2</v>
      </c>
      <c r="J75" s="89" t="s">
        <v>114</v>
      </c>
      <c r="K75" s="128"/>
      <c r="L75" s="128"/>
      <c r="M75" s="120"/>
      <c r="N75" s="151"/>
      <c r="O75" s="151"/>
      <c r="P75" s="132"/>
      <c r="Q75" s="166"/>
      <c r="R75" s="167"/>
      <c r="S75" s="167"/>
      <c r="T75" s="122"/>
      <c r="U75" s="122"/>
      <c r="V75" s="122"/>
      <c r="W75" s="120"/>
      <c r="X75" s="122"/>
      <c r="Y75" s="120"/>
    </row>
    <row r="76" spans="1:25" ht="99.95" customHeight="1" x14ac:dyDescent="0.25">
      <c r="A76" s="110"/>
      <c r="B76" s="112">
        <v>11</v>
      </c>
      <c r="C76" s="109" t="s">
        <v>322</v>
      </c>
      <c r="D76" s="129">
        <f>D74+1</f>
        <v>27</v>
      </c>
      <c r="E76" s="122" t="s">
        <v>202</v>
      </c>
      <c r="F76" s="14">
        <v>21</v>
      </c>
      <c r="G76" s="128" t="s">
        <v>23</v>
      </c>
      <c r="H76" s="14" t="s">
        <v>465</v>
      </c>
      <c r="I76" s="14">
        <v>1</v>
      </c>
      <c r="J76" s="13" t="s">
        <v>117</v>
      </c>
      <c r="K76" s="128" t="s">
        <v>370</v>
      </c>
      <c r="L76" s="135" t="s">
        <v>446</v>
      </c>
      <c r="M76" s="120" t="s">
        <v>447</v>
      </c>
      <c r="N76" s="151" t="s">
        <v>640</v>
      </c>
      <c r="O76" s="151" t="s">
        <v>631</v>
      </c>
      <c r="P76" s="130" t="s">
        <v>643</v>
      </c>
      <c r="Q76" s="205" t="s">
        <v>646</v>
      </c>
      <c r="R76" s="167">
        <v>0</v>
      </c>
      <c r="S76" s="167">
        <v>0</v>
      </c>
      <c r="T76" s="122" t="s">
        <v>266</v>
      </c>
      <c r="U76" s="122" t="s">
        <v>592</v>
      </c>
      <c r="V76" s="122" t="s">
        <v>309</v>
      </c>
      <c r="W76" s="122" t="s">
        <v>309</v>
      </c>
      <c r="X76" s="122" t="s">
        <v>448</v>
      </c>
      <c r="Y76" s="120"/>
    </row>
    <row r="77" spans="1:25" ht="99.95" customHeight="1" x14ac:dyDescent="0.25">
      <c r="A77" s="110"/>
      <c r="B77" s="113"/>
      <c r="C77" s="110"/>
      <c r="D77" s="129"/>
      <c r="E77" s="122"/>
      <c r="F77" s="14">
        <v>21</v>
      </c>
      <c r="G77" s="128"/>
      <c r="H77" s="14">
        <v>21</v>
      </c>
      <c r="I77" s="14">
        <v>2</v>
      </c>
      <c r="J77" s="13" t="s">
        <v>118</v>
      </c>
      <c r="K77" s="128"/>
      <c r="L77" s="137"/>
      <c r="M77" s="120"/>
      <c r="N77" s="134"/>
      <c r="O77" s="151"/>
      <c r="P77" s="201"/>
      <c r="Q77" s="205"/>
      <c r="R77" s="167"/>
      <c r="S77" s="167"/>
      <c r="T77" s="122"/>
      <c r="U77" s="122"/>
      <c r="V77" s="122"/>
      <c r="W77" s="122"/>
      <c r="X77" s="122"/>
      <c r="Y77" s="120"/>
    </row>
    <row r="78" spans="1:25" ht="99.95" customHeight="1" x14ac:dyDescent="0.25">
      <c r="A78" s="110"/>
      <c r="B78" s="113"/>
      <c r="C78" s="110"/>
      <c r="D78" s="129"/>
      <c r="E78" s="14"/>
      <c r="F78" s="14"/>
      <c r="G78" s="128"/>
      <c r="H78" s="68" t="s">
        <v>335</v>
      </c>
      <c r="I78" s="88">
        <v>3</v>
      </c>
      <c r="J78" s="89" t="s">
        <v>119</v>
      </c>
      <c r="K78" s="128"/>
      <c r="L78" s="136"/>
      <c r="M78" s="120"/>
      <c r="N78" s="134"/>
      <c r="O78" s="151"/>
      <c r="P78" s="202"/>
      <c r="Q78" s="205"/>
      <c r="R78" s="167"/>
      <c r="S78" s="167"/>
      <c r="T78" s="122"/>
      <c r="U78" s="122"/>
      <c r="V78" s="122"/>
      <c r="W78" s="122"/>
      <c r="X78" s="122"/>
      <c r="Y78" s="120"/>
    </row>
    <row r="79" spans="1:25" ht="80.099999999999994" customHeight="1" x14ac:dyDescent="0.25">
      <c r="A79" s="110"/>
      <c r="B79" s="113"/>
      <c r="C79" s="110"/>
      <c r="D79" s="129">
        <f>D76+1</f>
        <v>28</v>
      </c>
      <c r="E79" s="122" t="s">
        <v>198</v>
      </c>
      <c r="F79" s="14">
        <v>44</v>
      </c>
      <c r="G79" s="128" t="s">
        <v>25</v>
      </c>
      <c r="H79" s="14">
        <v>46</v>
      </c>
      <c r="I79" s="14">
        <v>1</v>
      </c>
      <c r="J79" s="13" t="s">
        <v>207</v>
      </c>
      <c r="K79" s="128" t="s">
        <v>371</v>
      </c>
      <c r="L79" s="128" t="s">
        <v>463</v>
      </c>
      <c r="M79" s="120" t="s">
        <v>520</v>
      </c>
      <c r="N79" s="151" t="s">
        <v>640</v>
      </c>
      <c r="O79" s="151" t="s">
        <v>630</v>
      </c>
      <c r="P79" s="130" t="s">
        <v>432</v>
      </c>
      <c r="Q79" s="166" t="s">
        <v>645</v>
      </c>
      <c r="R79" s="173">
        <v>0</v>
      </c>
      <c r="S79" s="173">
        <v>201702</v>
      </c>
      <c r="T79" s="122" t="s">
        <v>262</v>
      </c>
      <c r="U79" s="134" t="s">
        <v>524</v>
      </c>
      <c r="V79" s="134" t="s">
        <v>521</v>
      </c>
      <c r="W79" s="122" t="s">
        <v>445</v>
      </c>
      <c r="X79" s="122" t="s">
        <v>509</v>
      </c>
      <c r="Y79" s="120" t="s">
        <v>522</v>
      </c>
    </row>
    <row r="80" spans="1:25" ht="80.099999999999994" customHeight="1" x14ac:dyDescent="0.25">
      <c r="A80" s="110"/>
      <c r="B80" s="113"/>
      <c r="C80" s="110"/>
      <c r="D80" s="129"/>
      <c r="E80" s="122"/>
      <c r="F80" s="14">
        <v>46</v>
      </c>
      <c r="G80" s="128"/>
      <c r="H80" s="14">
        <v>46</v>
      </c>
      <c r="I80" s="14">
        <v>2</v>
      </c>
      <c r="J80" s="13" t="s">
        <v>116</v>
      </c>
      <c r="K80" s="128"/>
      <c r="L80" s="128"/>
      <c r="M80" s="120"/>
      <c r="N80" s="151"/>
      <c r="O80" s="151"/>
      <c r="P80" s="132"/>
      <c r="Q80" s="166"/>
      <c r="R80" s="173"/>
      <c r="S80" s="173"/>
      <c r="T80" s="122"/>
      <c r="U80" s="134"/>
      <c r="V80" s="138"/>
      <c r="W80" s="120"/>
      <c r="X80" s="122"/>
      <c r="Y80" s="120"/>
    </row>
    <row r="81" spans="1:25" ht="95.1" customHeight="1" x14ac:dyDescent="0.25">
      <c r="A81" s="110"/>
      <c r="B81" s="113"/>
      <c r="C81" s="110"/>
      <c r="D81" s="129">
        <f>D79+1</f>
        <v>29</v>
      </c>
      <c r="E81" s="14" t="s">
        <v>198</v>
      </c>
      <c r="F81" s="14">
        <v>40</v>
      </c>
      <c r="G81" s="128" t="s">
        <v>26</v>
      </c>
      <c r="H81" s="14">
        <v>44</v>
      </c>
      <c r="I81" s="14">
        <v>1</v>
      </c>
      <c r="J81" s="13" t="s">
        <v>120</v>
      </c>
      <c r="K81" s="128" t="s">
        <v>372</v>
      </c>
      <c r="L81" s="128" t="s">
        <v>542</v>
      </c>
      <c r="M81" s="148" t="s">
        <v>599</v>
      </c>
      <c r="N81" s="151" t="s">
        <v>640</v>
      </c>
      <c r="O81" s="151" t="s">
        <v>631</v>
      </c>
      <c r="P81" s="130" t="s">
        <v>427</v>
      </c>
      <c r="Q81" s="190" t="s">
        <v>644</v>
      </c>
      <c r="R81" s="173" t="s">
        <v>519</v>
      </c>
      <c r="S81" s="173">
        <v>50000</v>
      </c>
      <c r="T81" s="122" t="s">
        <v>262</v>
      </c>
      <c r="U81" s="122" t="s">
        <v>267</v>
      </c>
      <c r="V81" s="122" t="s">
        <v>544</v>
      </c>
      <c r="W81" s="122" t="s">
        <v>545</v>
      </c>
      <c r="X81" s="122" t="s">
        <v>546</v>
      </c>
      <c r="Y81" s="120" t="s">
        <v>543</v>
      </c>
    </row>
    <row r="82" spans="1:25" ht="95.1" customHeight="1" x14ac:dyDescent="0.25">
      <c r="A82" s="110"/>
      <c r="B82" s="113"/>
      <c r="C82" s="110"/>
      <c r="D82" s="129"/>
      <c r="E82" s="14"/>
      <c r="F82" s="14">
        <v>88</v>
      </c>
      <c r="G82" s="128"/>
      <c r="H82" s="14" t="s">
        <v>338</v>
      </c>
      <c r="I82" s="14">
        <v>2</v>
      </c>
      <c r="J82" s="12" t="s">
        <v>123</v>
      </c>
      <c r="K82" s="128"/>
      <c r="L82" s="128"/>
      <c r="M82" s="199"/>
      <c r="N82" s="151"/>
      <c r="O82" s="151"/>
      <c r="P82" s="131"/>
      <c r="Q82" s="190"/>
      <c r="R82" s="173"/>
      <c r="S82" s="173"/>
      <c r="T82" s="122"/>
      <c r="U82" s="122"/>
      <c r="V82" s="122"/>
      <c r="W82" s="120"/>
      <c r="X82" s="122"/>
      <c r="Y82" s="120"/>
    </row>
    <row r="83" spans="1:25" ht="95.1" customHeight="1" x14ac:dyDescent="0.25">
      <c r="A83" s="110"/>
      <c r="B83" s="113"/>
      <c r="C83" s="110"/>
      <c r="D83" s="129"/>
      <c r="E83" s="122" t="s">
        <v>198</v>
      </c>
      <c r="F83" s="14">
        <v>49</v>
      </c>
      <c r="G83" s="128"/>
      <c r="H83" s="14">
        <v>49</v>
      </c>
      <c r="I83" s="14">
        <v>3</v>
      </c>
      <c r="J83" s="13" t="s">
        <v>122</v>
      </c>
      <c r="K83" s="128"/>
      <c r="L83" s="128"/>
      <c r="M83" s="199"/>
      <c r="N83" s="151"/>
      <c r="O83" s="151"/>
      <c r="P83" s="131"/>
      <c r="Q83" s="190"/>
      <c r="R83" s="173"/>
      <c r="S83" s="173"/>
      <c r="T83" s="122"/>
      <c r="U83" s="122"/>
      <c r="V83" s="122"/>
      <c r="W83" s="120"/>
      <c r="X83" s="122"/>
      <c r="Y83" s="120"/>
    </row>
    <row r="84" spans="1:25" ht="95.1" customHeight="1" x14ac:dyDescent="0.25">
      <c r="A84" s="110"/>
      <c r="B84" s="113"/>
      <c r="C84" s="110"/>
      <c r="D84" s="129"/>
      <c r="E84" s="122"/>
      <c r="F84" s="14">
        <v>49</v>
      </c>
      <c r="G84" s="128"/>
      <c r="H84" s="14">
        <v>49</v>
      </c>
      <c r="I84" s="14">
        <v>4</v>
      </c>
      <c r="J84" s="13" t="s">
        <v>121</v>
      </c>
      <c r="K84" s="128"/>
      <c r="L84" s="128"/>
      <c r="M84" s="199"/>
      <c r="N84" s="151"/>
      <c r="O84" s="151"/>
      <c r="P84" s="132"/>
      <c r="Q84" s="190"/>
      <c r="R84" s="173"/>
      <c r="S84" s="173"/>
      <c r="T84" s="122"/>
      <c r="U84" s="122"/>
      <c r="V84" s="122"/>
      <c r="W84" s="120"/>
      <c r="X84" s="122"/>
      <c r="Y84" s="120"/>
    </row>
    <row r="85" spans="1:25" ht="110.1" customHeight="1" x14ac:dyDescent="0.25">
      <c r="A85" s="110"/>
      <c r="B85" s="113"/>
      <c r="C85" s="110"/>
      <c r="D85" s="129">
        <f>D81+1</f>
        <v>30</v>
      </c>
      <c r="E85" s="122" t="s">
        <v>199</v>
      </c>
      <c r="F85" s="14">
        <v>66</v>
      </c>
      <c r="G85" s="128" t="s">
        <v>27</v>
      </c>
      <c r="H85" s="14">
        <v>66</v>
      </c>
      <c r="I85" s="14">
        <v>1</v>
      </c>
      <c r="J85" s="13" t="s">
        <v>124</v>
      </c>
      <c r="K85" s="128" t="s">
        <v>373</v>
      </c>
      <c r="L85" s="128" t="s">
        <v>523</v>
      </c>
      <c r="M85" s="148" t="s">
        <v>623</v>
      </c>
      <c r="N85" s="151" t="s">
        <v>639</v>
      </c>
      <c r="O85" s="151" t="s">
        <v>631</v>
      </c>
      <c r="P85" s="130" t="s">
        <v>427</v>
      </c>
      <c r="Q85" s="166" t="s">
        <v>645</v>
      </c>
      <c r="R85" s="173" t="s">
        <v>519</v>
      </c>
      <c r="S85" s="173" t="s">
        <v>519</v>
      </c>
      <c r="T85" s="122" t="s">
        <v>256</v>
      </c>
      <c r="U85" s="134" t="s">
        <v>510</v>
      </c>
      <c r="V85" s="122" t="s">
        <v>464</v>
      </c>
      <c r="W85" s="122" t="s">
        <v>445</v>
      </c>
      <c r="X85" s="122" t="s">
        <v>291</v>
      </c>
      <c r="Y85" s="144" t="s">
        <v>525</v>
      </c>
    </row>
    <row r="86" spans="1:25" ht="110.1" customHeight="1" x14ac:dyDescent="0.25">
      <c r="A86" s="110"/>
      <c r="B86" s="113"/>
      <c r="C86" s="110"/>
      <c r="D86" s="129"/>
      <c r="E86" s="122"/>
      <c r="F86" s="14">
        <v>67</v>
      </c>
      <c r="G86" s="128"/>
      <c r="H86" s="14">
        <v>67</v>
      </c>
      <c r="I86" s="14">
        <v>2</v>
      </c>
      <c r="J86" s="13" t="s">
        <v>125</v>
      </c>
      <c r="K86" s="128"/>
      <c r="L86" s="128"/>
      <c r="M86" s="199"/>
      <c r="N86" s="151"/>
      <c r="O86" s="151"/>
      <c r="P86" s="131"/>
      <c r="Q86" s="166"/>
      <c r="R86" s="173"/>
      <c r="S86" s="173"/>
      <c r="T86" s="122"/>
      <c r="U86" s="134"/>
      <c r="V86" s="122"/>
      <c r="W86" s="120"/>
      <c r="X86" s="122"/>
      <c r="Y86" s="120"/>
    </row>
    <row r="87" spans="1:25" ht="110.1" customHeight="1" x14ac:dyDescent="0.25">
      <c r="A87" s="110"/>
      <c r="B87" s="113"/>
      <c r="C87" s="110"/>
      <c r="D87" s="129"/>
      <c r="E87" s="122"/>
      <c r="F87" s="14">
        <v>67</v>
      </c>
      <c r="G87" s="128"/>
      <c r="H87" s="14" t="s">
        <v>339</v>
      </c>
      <c r="I87" s="14">
        <v>3</v>
      </c>
      <c r="J87" s="13" t="s">
        <v>126</v>
      </c>
      <c r="K87" s="128"/>
      <c r="L87" s="128"/>
      <c r="M87" s="199"/>
      <c r="N87" s="151"/>
      <c r="O87" s="151"/>
      <c r="P87" s="131"/>
      <c r="Q87" s="166"/>
      <c r="R87" s="173"/>
      <c r="S87" s="173"/>
      <c r="T87" s="122"/>
      <c r="U87" s="134"/>
      <c r="V87" s="122"/>
      <c r="W87" s="120"/>
      <c r="X87" s="122"/>
      <c r="Y87" s="120"/>
    </row>
    <row r="88" spans="1:25" ht="110.1" customHeight="1" x14ac:dyDescent="0.25">
      <c r="A88" s="111"/>
      <c r="B88" s="114"/>
      <c r="C88" s="111"/>
      <c r="D88" s="129"/>
      <c r="E88" s="14" t="s">
        <v>198</v>
      </c>
      <c r="F88" s="14">
        <v>49</v>
      </c>
      <c r="G88" s="128"/>
      <c r="H88" s="68" t="s">
        <v>335</v>
      </c>
      <c r="I88" s="88">
        <v>4</v>
      </c>
      <c r="J88" s="89" t="s">
        <v>236</v>
      </c>
      <c r="K88" s="128"/>
      <c r="L88" s="128"/>
      <c r="M88" s="199"/>
      <c r="N88" s="151"/>
      <c r="O88" s="151"/>
      <c r="P88" s="132"/>
      <c r="Q88" s="166"/>
      <c r="R88" s="173"/>
      <c r="S88" s="173"/>
      <c r="T88" s="122"/>
      <c r="U88" s="134"/>
      <c r="V88" s="122"/>
      <c r="W88" s="120"/>
      <c r="X88" s="122"/>
      <c r="Y88" s="120"/>
    </row>
    <row r="89" spans="1:25" ht="75" customHeight="1" x14ac:dyDescent="0.25">
      <c r="A89" s="109" t="s">
        <v>612</v>
      </c>
      <c r="B89" s="112">
        <v>12</v>
      </c>
      <c r="C89" s="109" t="s">
        <v>323</v>
      </c>
      <c r="D89" s="146">
        <f>D85+1</f>
        <v>31</v>
      </c>
      <c r="E89" s="112" t="s">
        <v>202</v>
      </c>
      <c r="F89" s="42">
        <v>2</v>
      </c>
      <c r="G89" s="135" t="s">
        <v>28</v>
      </c>
      <c r="H89" s="42">
        <v>73</v>
      </c>
      <c r="I89" s="42">
        <v>1</v>
      </c>
      <c r="J89" s="45" t="s">
        <v>127</v>
      </c>
      <c r="K89" s="135" t="s">
        <v>374</v>
      </c>
      <c r="L89" s="135" t="s">
        <v>672</v>
      </c>
      <c r="M89" s="135" t="s">
        <v>673</v>
      </c>
      <c r="N89" s="130" t="s">
        <v>639</v>
      </c>
      <c r="O89" s="130" t="s">
        <v>631</v>
      </c>
      <c r="P89" s="130" t="s">
        <v>427</v>
      </c>
      <c r="Q89" s="186" t="s">
        <v>645</v>
      </c>
      <c r="R89" s="180" t="s">
        <v>676</v>
      </c>
      <c r="S89" s="180" t="s">
        <v>677</v>
      </c>
      <c r="T89" s="112" t="s">
        <v>268</v>
      </c>
      <c r="U89" s="112" t="s">
        <v>498</v>
      </c>
      <c r="V89" s="112" t="s">
        <v>500</v>
      </c>
      <c r="W89" s="112" t="s">
        <v>497</v>
      </c>
      <c r="X89" s="112" t="s">
        <v>499</v>
      </c>
      <c r="Y89" s="135" t="s">
        <v>674</v>
      </c>
    </row>
    <row r="90" spans="1:25" ht="75" customHeight="1" x14ac:dyDescent="0.25">
      <c r="A90" s="110"/>
      <c r="B90" s="113"/>
      <c r="C90" s="110"/>
      <c r="D90" s="150"/>
      <c r="E90" s="133"/>
      <c r="F90" s="42">
        <v>8</v>
      </c>
      <c r="G90" s="137"/>
      <c r="H90" s="42">
        <v>8</v>
      </c>
      <c r="I90" s="42">
        <v>2</v>
      </c>
      <c r="J90" s="45" t="s">
        <v>128</v>
      </c>
      <c r="K90" s="137"/>
      <c r="L90" s="137"/>
      <c r="M90" s="137"/>
      <c r="N90" s="131"/>
      <c r="O90" s="131"/>
      <c r="P90" s="131"/>
      <c r="Q90" s="188"/>
      <c r="R90" s="181"/>
      <c r="S90" s="181"/>
      <c r="T90" s="139"/>
      <c r="U90" s="139"/>
      <c r="V90" s="139"/>
      <c r="W90" s="139"/>
      <c r="X90" s="139"/>
      <c r="Y90" s="137"/>
    </row>
    <row r="91" spans="1:25" ht="75" customHeight="1" x14ac:dyDescent="0.25">
      <c r="A91" s="110"/>
      <c r="B91" s="113"/>
      <c r="C91" s="110"/>
      <c r="D91" s="147"/>
      <c r="E91" s="42"/>
      <c r="F91" s="43" t="s">
        <v>203</v>
      </c>
      <c r="G91" s="136"/>
      <c r="H91" s="42">
        <v>2</v>
      </c>
      <c r="I91" s="42">
        <v>3</v>
      </c>
      <c r="J91" s="45" t="s">
        <v>129</v>
      </c>
      <c r="K91" s="136"/>
      <c r="L91" s="136"/>
      <c r="M91" s="136"/>
      <c r="N91" s="132"/>
      <c r="O91" s="132"/>
      <c r="P91" s="132"/>
      <c r="Q91" s="187"/>
      <c r="R91" s="182"/>
      <c r="S91" s="182"/>
      <c r="T91" s="133"/>
      <c r="U91" s="133"/>
      <c r="V91" s="133"/>
      <c r="W91" s="133"/>
      <c r="X91" s="133"/>
      <c r="Y91" s="136"/>
    </row>
    <row r="92" spans="1:25" ht="350.1" customHeight="1" x14ac:dyDescent="0.25">
      <c r="A92" s="110"/>
      <c r="B92" s="113"/>
      <c r="C92" s="110"/>
      <c r="D92" s="77">
        <v>32</v>
      </c>
      <c r="E92" s="42" t="s">
        <v>199</v>
      </c>
      <c r="F92" s="42">
        <v>72</v>
      </c>
      <c r="G92" s="41" t="s">
        <v>29</v>
      </c>
      <c r="H92" s="50" t="s">
        <v>465</v>
      </c>
      <c r="I92" s="39">
        <v>1</v>
      </c>
      <c r="J92" s="44" t="s">
        <v>56</v>
      </c>
      <c r="K92" s="41" t="s">
        <v>375</v>
      </c>
      <c r="L92" s="41" t="s">
        <v>678</v>
      </c>
      <c r="M92" s="41" t="s">
        <v>622</v>
      </c>
      <c r="N92" s="99" t="s">
        <v>640</v>
      </c>
      <c r="O92" s="99" t="s">
        <v>631</v>
      </c>
      <c r="P92" s="99" t="s">
        <v>427</v>
      </c>
      <c r="Q92" s="101" t="s">
        <v>644</v>
      </c>
      <c r="R92" s="46">
        <v>81630</v>
      </c>
      <c r="S92" s="106">
        <v>85665317</v>
      </c>
      <c r="T92" s="39" t="s">
        <v>268</v>
      </c>
      <c r="U92" s="39" t="s">
        <v>465</v>
      </c>
      <c r="V92" s="39" t="s">
        <v>501</v>
      </c>
      <c r="W92" s="39" t="s">
        <v>497</v>
      </c>
      <c r="X92" s="39" t="s">
        <v>502</v>
      </c>
      <c r="Y92" s="41" t="s">
        <v>556</v>
      </c>
    </row>
    <row r="93" spans="1:25" ht="80.099999999999994" customHeight="1" x14ac:dyDescent="0.25">
      <c r="A93" s="110"/>
      <c r="B93" s="113"/>
      <c r="C93" s="110"/>
      <c r="D93" s="146">
        <f>D92+1</f>
        <v>33</v>
      </c>
      <c r="E93" s="42"/>
      <c r="F93" s="42"/>
      <c r="G93" s="135" t="s">
        <v>30</v>
      </c>
      <c r="H93" s="68" t="s">
        <v>335</v>
      </c>
      <c r="I93" s="88">
        <v>1</v>
      </c>
      <c r="J93" s="89" t="s">
        <v>134</v>
      </c>
      <c r="K93" s="135" t="s">
        <v>376</v>
      </c>
      <c r="L93" s="135" t="s">
        <v>618</v>
      </c>
      <c r="M93" s="135" t="s">
        <v>600</v>
      </c>
      <c r="N93" s="130" t="s">
        <v>639</v>
      </c>
      <c r="O93" s="130" t="s">
        <v>631</v>
      </c>
      <c r="P93" s="130" t="s">
        <v>427</v>
      </c>
      <c r="Q93" s="183" t="s">
        <v>644</v>
      </c>
      <c r="R93" s="180">
        <v>0</v>
      </c>
      <c r="S93" s="180" t="s">
        <v>679</v>
      </c>
      <c r="T93" s="112" t="s">
        <v>268</v>
      </c>
      <c r="U93" s="112" t="s">
        <v>505</v>
      </c>
      <c r="V93" s="112" t="s">
        <v>503</v>
      </c>
      <c r="W93" s="112" t="s">
        <v>497</v>
      </c>
      <c r="X93" s="112" t="s">
        <v>504</v>
      </c>
      <c r="Y93" s="135" t="s">
        <v>619</v>
      </c>
    </row>
    <row r="94" spans="1:25" ht="80.099999999999994" customHeight="1" x14ac:dyDescent="0.25">
      <c r="A94" s="110"/>
      <c r="B94" s="113"/>
      <c r="C94" s="110"/>
      <c r="D94" s="150"/>
      <c r="E94" s="42"/>
      <c r="F94" s="42"/>
      <c r="G94" s="137"/>
      <c r="H94" s="50" t="s">
        <v>465</v>
      </c>
      <c r="I94" s="42">
        <v>2</v>
      </c>
      <c r="J94" s="45" t="s">
        <v>130</v>
      </c>
      <c r="K94" s="137"/>
      <c r="L94" s="137"/>
      <c r="M94" s="137"/>
      <c r="N94" s="131"/>
      <c r="O94" s="131"/>
      <c r="P94" s="131"/>
      <c r="Q94" s="184"/>
      <c r="R94" s="181"/>
      <c r="S94" s="181"/>
      <c r="T94" s="139"/>
      <c r="U94" s="139"/>
      <c r="V94" s="139"/>
      <c r="W94" s="139"/>
      <c r="X94" s="139"/>
      <c r="Y94" s="137"/>
    </row>
    <row r="95" spans="1:25" ht="80.099999999999994" customHeight="1" x14ac:dyDescent="0.25">
      <c r="A95" s="110"/>
      <c r="B95" s="113"/>
      <c r="C95" s="110"/>
      <c r="D95" s="150"/>
      <c r="E95" s="42" t="s">
        <v>199</v>
      </c>
      <c r="F95" s="42">
        <v>74</v>
      </c>
      <c r="G95" s="137"/>
      <c r="H95" s="42" t="s">
        <v>465</v>
      </c>
      <c r="I95" s="42">
        <v>3</v>
      </c>
      <c r="J95" s="45" t="s">
        <v>131</v>
      </c>
      <c r="K95" s="137"/>
      <c r="L95" s="137"/>
      <c r="M95" s="137"/>
      <c r="N95" s="131"/>
      <c r="O95" s="131"/>
      <c r="P95" s="131"/>
      <c r="Q95" s="184"/>
      <c r="R95" s="181"/>
      <c r="S95" s="181"/>
      <c r="T95" s="139"/>
      <c r="U95" s="139"/>
      <c r="V95" s="139"/>
      <c r="W95" s="139"/>
      <c r="X95" s="139"/>
      <c r="Y95" s="137"/>
    </row>
    <row r="96" spans="1:25" ht="80.099999999999994" customHeight="1" x14ac:dyDescent="0.25">
      <c r="A96" s="110"/>
      <c r="B96" s="113"/>
      <c r="C96" s="110"/>
      <c r="D96" s="150"/>
      <c r="E96" s="42"/>
      <c r="F96" s="42"/>
      <c r="G96" s="137"/>
      <c r="H96" s="68" t="s">
        <v>335</v>
      </c>
      <c r="I96" s="88">
        <v>4</v>
      </c>
      <c r="J96" s="89" t="s">
        <v>132</v>
      </c>
      <c r="K96" s="137"/>
      <c r="L96" s="137"/>
      <c r="M96" s="137"/>
      <c r="N96" s="131"/>
      <c r="O96" s="131"/>
      <c r="P96" s="131"/>
      <c r="Q96" s="184"/>
      <c r="R96" s="181"/>
      <c r="S96" s="181"/>
      <c r="T96" s="139"/>
      <c r="U96" s="139"/>
      <c r="V96" s="139"/>
      <c r="W96" s="139"/>
      <c r="X96" s="139"/>
      <c r="Y96" s="137"/>
    </row>
    <row r="97" spans="1:25" ht="80.099999999999994" customHeight="1" x14ac:dyDescent="0.25">
      <c r="A97" s="110"/>
      <c r="B97" s="113"/>
      <c r="C97" s="110"/>
      <c r="D97" s="147"/>
      <c r="E97" s="42" t="s">
        <v>202</v>
      </c>
      <c r="F97" s="42">
        <v>26</v>
      </c>
      <c r="G97" s="136"/>
      <c r="H97" s="42">
        <v>72</v>
      </c>
      <c r="I97" s="86">
        <v>5</v>
      </c>
      <c r="J97" s="87" t="s">
        <v>133</v>
      </c>
      <c r="K97" s="136"/>
      <c r="L97" s="136"/>
      <c r="M97" s="136"/>
      <c r="N97" s="132"/>
      <c r="O97" s="132"/>
      <c r="P97" s="132"/>
      <c r="Q97" s="185"/>
      <c r="R97" s="182"/>
      <c r="S97" s="182"/>
      <c r="T97" s="133"/>
      <c r="U97" s="133"/>
      <c r="V97" s="133"/>
      <c r="W97" s="133"/>
      <c r="X97" s="133"/>
      <c r="Y97" s="136"/>
    </row>
    <row r="98" spans="1:25" ht="200.1" customHeight="1" x14ac:dyDescent="0.25">
      <c r="A98" s="110"/>
      <c r="B98" s="113"/>
      <c r="C98" s="110"/>
      <c r="D98" s="146">
        <f>D93+1</f>
        <v>34</v>
      </c>
      <c r="E98" s="42"/>
      <c r="F98" s="42"/>
      <c r="G98" s="135" t="s">
        <v>31</v>
      </c>
      <c r="H98" s="68" t="s">
        <v>335</v>
      </c>
      <c r="I98" s="88">
        <v>1</v>
      </c>
      <c r="J98" s="89" t="s">
        <v>137</v>
      </c>
      <c r="K98" s="135" t="s">
        <v>377</v>
      </c>
      <c r="L98" s="135" t="s">
        <v>680</v>
      </c>
      <c r="M98" s="135" t="s">
        <v>682</v>
      </c>
      <c r="N98" s="130" t="s">
        <v>639</v>
      </c>
      <c r="O98" s="130" t="s">
        <v>630</v>
      </c>
      <c r="P98" s="130" t="s">
        <v>427</v>
      </c>
      <c r="Q98" s="183" t="s">
        <v>644</v>
      </c>
      <c r="R98" s="170">
        <v>25000</v>
      </c>
      <c r="S98" s="170">
        <v>2387026</v>
      </c>
      <c r="T98" s="112" t="s">
        <v>268</v>
      </c>
      <c r="U98" s="112" t="s">
        <v>593</v>
      </c>
      <c r="V98" s="112" t="s">
        <v>559</v>
      </c>
      <c r="W98" s="112" t="s">
        <v>534</v>
      </c>
      <c r="X98" s="112" t="s">
        <v>292</v>
      </c>
      <c r="Y98" s="135" t="s">
        <v>681</v>
      </c>
    </row>
    <row r="99" spans="1:25" ht="200.1" customHeight="1" x14ac:dyDescent="0.25">
      <c r="A99" s="110"/>
      <c r="B99" s="113"/>
      <c r="C99" s="110"/>
      <c r="D99" s="150"/>
      <c r="E99" s="112" t="s">
        <v>202</v>
      </c>
      <c r="F99" s="42">
        <v>4</v>
      </c>
      <c r="G99" s="137"/>
      <c r="H99" s="68" t="s">
        <v>335</v>
      </c>
      <c r="I99" s="88">
        <v>2</v>
      </c>
      <c r="J99" s="89" t="s">
        <v>135</v>
      </c>
      <c r="K99" s="137"/>
      <c r="L99" s="137"/>
      <c r="M99" s="137"/>
      <c r="N99" s="131"/>
      <c r="O99" s="131"/>
      <c r="P99" s="131"/>
      <c r="Q99" s="184"/>
      <c r="R99" s="171"/>
      <c r="S99" s="171"/>
      <c r="T99" s="139"/>
      <c r="U99" s="139"/>
      <c r="V99" s="139"/>
      <c r="W99" s="139"/>
      <c r="X99" s="139"/>
      <c r="Y99" s="137"/>
    </row>
    <row r="100" spans="1:25" ht="200.1" customHeight="1" x14ac:dyDescent="0.25">
      <c r="A100" s="110"/>
      <c r="B100" s="113"/>
      <c r="C100" s="110"/>
      <c r="D100" s="147"/>
      <c r="E100" s="133"/>
      <c r="F100" s="42">
        <v>4</v>
      </c>
      <c r="G100" s="136"/>
      <c r="H100" s="42">
        <v>4</v>
      </c>
      <c r="I100" s="42">
        <v>3</v>
      </c>
      <c r="J100" s="45" t="s">
        <v>136</v>
      </c>
      <c r="K100" s="136"/>
      <c r="L100" s="136"/>
      <c r="M100" s="136"/>
      <c r="N100" s="132"/>
      <c r="O100" s="132"/>
      <c r="P100" s="132"/>
      <c r="Q100" s="185"/>
      <c r="R100" s="172"/>
      <c r="S100" s="172"/>
      <c r="T100" s="133"/>
      <c r="U100" s="133"/>
      <c r="V100" s="133"/>
      <c r="W100" s="133"/>
      <c r="X100" s="133"/>
      <c r="Y100" s="136"/>
    </row>
    <row r="101" spans="1:25" ht="180" customHeight="1" x14ac:dyDescent="0.25">
      <c r="A101" s="110"/>
      <c r="B101" s="113"/>
      <c r="C101" s="110"/>
      <c r="D101" s="146">
        <f>D98+1</f>
        <v>35</v>
      </c>
      <c r="E101" s="42" t="s">
        <v>199</v>
      </c>
      <c r="F101" s="42">
        <v>63</v>
      </c>
      <c r="G101" s="109" t="s">
        <v>32</v>
      </c>
      <c r="H101" s="42">
        <v>63</v>
      </c>
      <c r="I101" s="42">
        <v>1</v>
      </c>
      <c r="J101" s="45" t="s">
        <v>211</v>
      </c>
      <c r="K101" s="109" t="s">
        <v>378</v>
      </c>
      <c r="L101" s="109" t="s">
        <v>535</v>
      </c>
      <c r="M101" s="109" t="s">
        <v>536</v>
      </c>
      <c r="N101" s="130" t="s">
        <v>640</v>
      </c>
      <c r="O101" s="130" t="s">
        <v>631</v>
      </c>
      <c r="P101" s="130" t="s">
        <v>427</v>
      </c>
      <c r="Q101" s="186" t="s">
        <v>645</v>
      </c>
      <c r="R101" s="170" t="s">
        <v>519</v>
      </c>
      <c r="S101" s="170" t="s">
        <v>519</v>
      </c>
      <c r="T101" s="112" t="s">
        <v>232</v>
      </c>
      <c r="U101" s="112" t="s">
        <v>233</v>
      </c>
      <c r="V101" s="112" t="s">
        <v>250</v>
      </c>
      <c r="W101" s="112" t="s">
        <v>308</v>
      </c>
      <c r="X101" s="112" t="s">
        <v>293</v>
      </c>
      <c r="Y101" s="109" t="s">
        <v>537</v>
      </c>
    </row>
    <row r="102" spans="1:25" ht="180" customHeight="1" x14ac:dyDescent="0.25">
      <c r="A102" s="110"/>
      <c r="B102" s="113"/>
      <c r="C102" s="110"/>
      <c r="D102" s="150"/>
      <c r="E102" s="42"/>
      <c r="F102" s="43" t="s">
        <v>203</v>
      </c>
      <c r="G102" s="142"/>
      <c r="H102" s="48" t="s">
        <v>465</v>
      </c>
      <c r="I102" s="48">
        <v>2</v>
      </c>
      <c r="J102" s="80" t="s">
        <v>210</v>
      </c>
      <c r="K102" s="142"/>
      <c r="L102" s="142"/>
      <c r="M102" s="142"/>
      <c r="N102" s="131"/>
      <c r="O102" s="131"/>
      <c r="P102" s="132"/>
      <c r="Q102" s="188"/>
      <c r="R102" s="171"/>
      <c r="S102" s="171"/>
      <c r="T102" s="139"/>
      <c r="U102" s="139"/>
      <c r="V102" s="139"/>
      <c r="W102" s="139"/>
      <c r="X102" s="139"/>
      <c r="Y102" s="143"/>
    </row>
    <row r="103" spans="1:25" ht="240" customHeight="1" x14ac:dyDescent="0.25">
      <c r="A103" s="110"/>
      <c r="B103" s="113"/>
      <c r="C103" s="110"/>
      <c r="D103" s="146">
        <f>D101+1</f>
        <v>36</v>
      </c>
      <c r="E103" s="112" t="s">
        <v>199</v>
      </c>
      <c r="F103" s="42">
        <v>64</v>
      </c>
      <c r="G103" s="135" t="s">
        <v>33</v>
      </c>
      <c r="H103" s="42">
        <v>64</v>
      </c>
      <c r="I103" s="42">
        <v>1</v>
      </c>
      <c r="J103" s="45" t="s">
        <v>209</v>
      </c>
      <c r="K103" s="135" t="s">
        <v>379</v>
      </c>
      <c r="L103" s="165" t="s">
        <v>539</v>
      </c>
      <c r="M103" s="135" t="s">
        <v>601</v>
      </c>
      <c r="N103" s="130" t="s">
        <v>640</v>
      </c>
      <c r="O103" s="130" t="s">
        <v>631</v>
      </c>
      <c r="P103" s="130" t="s">
        <v>432</v>
      </c>
      <c r="Q103" s="183" t="s">
        <v>644</v>
      </c>
      <c r="R103" s="170">
        <v>0</v>
      </c>
      <c r="S103" s="170">
        <v>142061</v>
      </c>
      <c r="T103" s="112" t="s">
        <v>232</v>
      </c>
      <c r="U103" s="112" t="s">
        <v>231</v>
      </c>
      <c r="V103" s="112" t="s">
        <v>540</v>
      </c>
      <c r="W103" s="112" t="s">
        <v>308</v>
      </c>
      <c r="X103" s="112" t="s">
        <v>294</v>
      </c>
      <c r="Y103" s="135" t="s">
        <v>541</v>
      </c>
    </row>
    <row r="104" spans="1:25" ht="240" customHeight="1" x14ac:dyDescent="0.25">
      <c r="A104" s="110"/>
      <c r="B104" s="114"/>
      <c r="C104" s="111"/>
      <c r="D104" s="147"/>
      <c r="E104" s="133"/>
      <c r="F104" s="42">
        <v>65</v>
      </c>
      <c r="G104" s="136"/>
      <c r="H104" s="42">
        <v>65</v>
      </c>
      <c r="I104" s="42">
        <v>2</v>
      </c>
      <c r="J104" s="45" t="s">
        <v>237</v>
      </c>
      <c r="K104" s="136"/>
      <c r="L104" s="136"/>
      <c r="M104" s="136"/>
      <c r="N104" s="132"/>
      <c r="O104" s="132"/>
      <c r="P104" s="132"/>
      <c r="Q104" s="185"/>
      <c r="R104" s="172"/>
      <c r="S104" s="172"/>
      <c r="T104" s="133"/>
      <c r="U104" s="133"/>
      <c r="V104" s="133"/>
      <c r="W104" s="136"/>
      <c r="X104" s="133"/>
      <c r="Y104" s="136"/>
    </row>
    <row r="105" spans="1:25" ht="69.95" customHeight="1" x14ac:dyDescent="0.25">
      <c r="A105" s="110"/>
      <c r="B105" s="112">
        <v>13</v>
      </c>
      <c r="C105" s="109" t="s">
        <v>324</v>
      </c>
      <c r="D105" s="146">
        <f>D103+1</f>
        <v>37</v>
      </c>
      <c r="E105" s="42"/>
      <c r="F105" s="42"/>
      <c r="G105" s="135" t="s">
        <v>34</v>
      </c>
      <c r="H105" s="68" t="s">
        <v>335</v>
      </c>
      <c r="I105" s="88">
        <v>1</v>
      </c>
      <c r="J105" s="89" t="s">
        <v>141</v>
      </c>
      <c r="K105" s="135" t="s">
        <v>380</v>
      </c>
      <c r="L105" s="135" t="s">
        <v>431</v>
      </c>
      <c r="M105" s="109" t="s">
        <v>626</v>
      </c>
      <c r="N105" s="130" t="s">
        <v>641</v>
      </c>
      <c r="O105" s="130" t="s">
        <v>631</v>
      </c>
      <c r="P105" s="130" t="s">
        <v>432</v>
      </c>
      <c r="Q105" s="186" t="s">
        <v>645</v>
      </c>
      <c r="R105" s="170">
        <v>0</v>
      </c>
      <c r="S105" s="170">
        <v>7800000</v>
      </c>
      <c r="T105" s="112" t="s">
        <v>234</v>
      </c>
      <c r="U105" s="112" t="s">
        <v>234</v>
      </c>
      <c r="V105" s="112" t="s">
        <v>433</v>
      </c>
      <c r="W105" s="112" t="s">
        <v>429</v>
      </c>
      <c r="X105" s="112" t="s">
        <v>295</v>
      </c>
      <c r="Y105" s="109" t="s">
        <v>436</v>
      </c>
    </row>
    <row r="106" spans="1:25" ht="69.95" customHeight="1" x14ac:dyDescent="0.25">
      <c r="A106" s="110"/>
      <c r="B106" s="113"/>
      <c r="C106" s="110"/>
      <c r="D106" s="150"/>
      <c r="E106" s="112" t="s">
        <v>202</v>
      </c>
      <c r="F106" s="42">
        <v>17</v>
      </c>
      <c r="G106" s="137"/>
      <c r="H106" s="42">
        <v>15</v>
      </c>
      <c r="I106" s="88">
        <v>2</v>
      </c>
      <c r="J106" s="89" t="s">
        <v>140</v>
      </c>
      <c r="K106" s="137"/>
      <c r="L106" s="137"/>
      <c r="M106" s="142"/>
      <c r="N106" s="178"/>
      <c r="O106" s="131"/>
      <c r="P106" s="131"/>
      <c r="Q106" s="188"/>
      <c r="R106" s="171"/>
      <c r="S106" s="171"/>
      <c r="T106" s="139"/>
      <c r="U106" s="139"/>
      <c r="V106" s="139"/>
      <c r="W106" s="139"/>
      <c r="X106" s="139"/>
      <c r="Y106" s="142"/>
    </row>
    <row r="107" spans="1:25" ht="69.95" customHeight="1" x14ac:dyDescent="0.25">
      <c r="A107" s="110"/>
      <c r="B107" s="113"/>
      <c r="C107" s="110"/>
      <c r="D107" s="150"/>
      <c r="E107" s="133"/>
      <c r="F107" s="42">
        <v>13</v>
      </c>
      <c r="G107" s="137"/>
      <c r="H107" s="42" t="s">
        <v>465</v>
      </c>
      <c r="I107" s="42">
        <v>3</v>
      </c>
      <c r="J107" s="45" t="s">
        <v>138</v>
      </c>
      <c r="K107" s="137"/>
      <c r="L107" s="137"/>
      <c r="M107" s="142"/>
      <c r="N107" s="178"/>
      <c r="O107" s="131"/>
      <c r="P107" s="131"/>
      <c r="Q107" s="188"/>
      <c r="R107" s="171"/>
      <c r="S107" s="171"/>
      <c r="T107" s="139"/>
      <c r="U107" s="139"/>
      <c r="V107" s="139"/>
      <c r="W107" s="139"/>
      <c r="X107" s="139"/>
      <c r="Y107" s="142"/>
    </row>
    <row r="108" spans="1:25" ht="69.95" customHeight="1" x14ac:dyDescent="0.25">
      <c r="A108" s="110"/>
      <c r="B108" s="114"/>
      <c r="C108" s="111"/>
      <c r="D108" s="147"/>
      <c r="E108" s="42"/>
      <c r="F108" s="42"/>
      <c r="G108" s="136"/>
      <c r="H108" s="68" t="s">
        <v>335</v>
      </c>
      <c r="I108" s="42">
        <v>4</v>
      </c>
      <c r="J108" s="45" t="s">
        <v>139</v>
      </c>
      <c r="K108" s="136"/>
      <c r="L108" s="136"/>
      <c r="M108" s="143"/>
      <c r="N108" s="179"/>
      <c r="O108" s="132"/>
      <c r="P108" s="132"/>
      <c r="Q108" s="187"/>
      <c r="R108" s="172"/>
      <c r="S108" s="172"/>
      <c r="T108" s="133"/>
      <c r="U108" s="133"/>
      <c r="V108" s="133"/>
      <c r="W108" s="133"/>
      <c r="X108" s="133"/>
      <c r="Y108" s="143"/>
    </row>
    <row r="109" spans="1:25" ht="99.95" customHeight="1" x14ac:dyDescent="0.25">
      <c r="A109" s="110"/>
      <c r="B109" s="112">
        <v>14</v>
      </c>
      <c r="C109" s="109" t="s">
        <v>325</v>
      </c>
      <c r="D109" s="146">
        <f>D105+1</f>
        <v>38</v>
      </c>
      <c r="E109" s="112"/>
      <c r="F109" s="42"/>
      <c r="G109" s="135" t="s">
        <v>35</v>
      </c>
      <c r="H109" s="68" t="s">
        <v>335</v>
      </c>
      <c r="I109" s="88">
        <v>1</v>
      </c>
      <c r="J109" s="89" t="s">
        <v>144</v>
      </c>
      <c r="K109" s="135" t="s">
        <v>381</v>
      </c>
      <c r="L109" s="135" t="s">
        <v>627</v>
      </c>
      <c r="M109" s="135" t="s">
        <v>628</v>
      </c>
      <c r="N109" s="130" t="s">
        <v>641</v>
      </c>
      <c r="O109" s="130" t="s">
        <v>631</v>
      </c>
      <c r="P109" s="130" t="s">
        <v>427</v>
      </c>
      <c r="Q109" s="186" t="s">
        <v>645</v>
      </c>
      <c r="R109" s="170" t="s">
        <v>519</v>
      </c>
      <c r="S109" s="170" t="s">
        <v>519</v>
      </c>
      <c r="T109" s="112" t="s">
        <v>437</v>
      </c>
      <c r="U109" s="112" t="s">
        <v>234</v>
      </c>
      <c r="V109" s="112" t="s">
        <v>434</v>
      </c>
      <c r="W109" s="112" t="s">
        <v>438</v>
      </c>
      <c r="X109" s="112" t="s">
        <v>435</v>
      </c>
      <c r="Y109" s="135"/>
    </row>
    <row r="110" spans="1:25" ht="99.95" customHeight="1" x14ac:dyDescent="0.25">
      <c r="A110" s="110"/>
      <c r="B110" s="113"/>
      <c r="C110" s="110"/>
      <c r="D110" s="150"/>
      <c r="E110" s="139"/>
      <c r="F110" s="42"/>
      <c r="G110" s="137"/>
      <c r="H110" s="68" t="s">
        <v>335</v>
      </c>
      <c r="I110" s="88">
        <v>2</v>
      </c>
      <c r="J110" s="89" t="s">
        <v>143</v>
      </c>
      <c r="K110" s="137"/>
      <c r="L110" s="137"/>
      <c r="M110" s="137"/>
      <c r="N110" s="131"/>
      <c r="O110" s="131"/>
      <c r="P110" s="131"/>
      <c r="Q110" s="188"/>
      <c r="R110" s="171"/>
      <c r="S110" s="171"/>
      <c r="T110" s="139"/>
      <c r="U110" s="139"/>
      <c r="V110" s="139"/>
      <c r="W110" s="139"/>
      <c r="X110" s="139"/>
      <c r="Y110" s="137"/>
    </row>
    <row r="111" spans="1:25" ht="99.95" customHeight="1" x14ac:dyDescent="0.25">
      <c r="A111" s="110"/>
      <c r="B111" s="113"/>
      <c r="C111" s="110"/>
      <c r="D111" s="147"/>
      <c r="E111" s="133"/>
      <c r="F111" s="42"/>
      <c r="G111" s="136"/>
      <c r="H111" s="68" t="s">
        <v>335</v>
      </c>
      <c r="I111" s="88">
        <v>3</v>
      </c>
      <c r="J111" s="89" t="s">
        <v>142</v>
      </c>
      <c r="K111" s="136"/>
      <c r="L111" s="136"/>
      <c r="M111" s="136"/>
      <c r="N111" s="132"/>
      <c r="O111" s="132"/>
      <c r="P111" s="132"/>
      <c r="Q111" s="187"/>
      <c r="R111" s="172"/>
      <c r="S111" s="172"/>
      <c r="T111" s="133"/>
      <c r="U111" s="133"/>
      <c r="V111" s="133"/>
      <c r="W111" s="133"/>
      <c r="X111" s="133"/>
      <c r="Y111" s="136"/>
    </row>
    <row r="112" spans="1:25" ht="120" customHeight="1" x14ac:dyDescent="0.25">
      <c r="A112" s="110"/>
      <c r="B112" s="113"/>
      <c r="C112" s="110"/>
      <c r="D112" s="146">
        <v>39</v>
      </c>
      <c r="E112" s="112" t="s">
        <v>202</v>
      </c>
      <c r="F112" s="42">
        <v>5</v>
      </c>
      <c r="G112" s="135" t="s">
        <v>36</v>
      </c>
      <c r="H112" s="68" t="s">
        <v>335</v>
      </c>
      <c r="I112" s="42">
        <v>1</v>
      </c>
      <c r="J112" s="45" t="s">
        <v>146</v>
      </c>
      <c r="K112" s="135" t="s">
        <v>382</v>
      </c>
      <c r="L112" s="135" t="s">
        <v>613</v>
      </c>
      <c r="M112" s="135" t="s">
        <v>621</v>
      </c>
      <c r="N112" s="130" t="s">
        <v>641</v>
      </c>
      <c r="O112" s="130" t="s">
        <v>631</v>
      </c>
      <c r="P112" s="130" t="s">
        <v>427</v>
      </c>
      <c r="Q112" s="183" t="s">
        <v>644</v>
      </c>
      <c r="R112" s="170" t="s">
        <v>519</v>
      </c>
      <c r="S112" s="170" t="s">
        <v>519</v>
      </c>
      <c r="T112" s="112" t="s">
        <v>235</v>
      </c>
      <c r="U112" s="112" t="s">
        <v>269</v>
      </c>
      <c r="V112" s="112" t="s">
        <v>249</v>
      </c>
      <c r="W112" s="112" t="s">
        <v>468</v>
      </c>
      <c r="X112" s="112" t="s">
        <v>470</v>
      </c>
      <c r="Y112" s="135" t="s">
        <v>238</v>
      </c>
    </row>
    <row r="113" spans="1:25" ht="120" customHeight="1" x14ac:dyDescent="0.25">
      <c r="A113" s="110"/>
      <c r="B113" s="113"/>
      <c r="C113" s="110"/>
      <c r="D113" s="150"/>
      <c r="E113" s="139"/>
      <c r="F113" s="42">
        <v>1</v>
      </c>
      <c r="G113" s="137"/>
      <c r="H113" s="51" t="s">
        <v>465</v>
      </c>
      <c r="I113" s="88">
        <v>2</v>
      </c>
      <c r="J113" s="89" t="s">
        <v>145</v>
      </c>
      <c r="K113" s="137"/>
      <c r="L113" s="137"/>
      <c r="M113" s="137"/>
      <c r="N113" s="131"/>
      <c r="O113" s="131"/>
      <c r="P113" s="131"/>
      <c r="Q113" s="184"/>
      <c r="R113" s="171"/>
      <c r="S113" s="171"/>
      <c r="T113" s="139"/>
      <c r="U113" s="139"/>
      <c r="V113" s="139"/>
      <c r="W113" s="139"/>
      <c r="X113" s="139"/>
      <c r="Y113" s="137"/>
    </row>
    <row r="114" spans="1:25" ht="120" customHeight="1" x14ac:dyDescent="0.25">
      <c r="A114" s="110"/>
      <c r="B114" s="113"/>
      <c r="C114" s="110"/>
      <c r="D114" s="147"/>
      <c r="E114" s="133"/>
      <c r="F114" s="42">
        <v>3</v>
      </c>
      <c r="G114" s="136"/>
      <c r="H114" s="42">
        <v>3</v>
      </c>
      <c r="I114" s="42">
        <v>3</v>
      </c>
      <c r="J114" s="45" t="s">
        <v>208</v>
      </c>
      <c r="K114" s="136"/>
      <c r="L114" s="136"/>
      <c r="M114" s="136"/>
      <c r="N114" s="132"/>
      <c r="O114" s="132"/>
      <c r="P114" s="132"/>
      <c r="Q114" s="185"/>
      <c r="R114" s="172"/>
      <c r="S114" s="172"/>
      <c r="T114" s="133"/>
      <c r="U114" s="133"/>
      <c r="V114" s="133"/>
      <c r="W114" s="133"/>
      <c r="X114" s="133"/>
      <c r="Y114" s="136"/>
    </row>
    <row r="115" spans="1:25" ht="200.1" customHeight="1" x14ac:dyDescent="0.25">
      <c r="A115" s="110"/>
      <c r="B115" s="114"/>
      <c r="C115" s="111"/>
      <c r="D115" s="76">
        <f>D112+1</f>
        <v>40</v>
      </c>
      <c r="E115" s="42" t="s">
        <v>202</v>
      </c>
      <c r="F115" s="42">
        <v>6</v>
      </c>
      <c r="G115" s="40" t="s">
        <v>37</v>
      </c>
      <c r="H115" s="42" t="s">
        <v>465</v>
      </c>
      <c r="I115" s="42">
        <v>1</v>
      </c>
      <c r="J115" s="45" t="s">
        <v>212</v>
      </c>
      <c r="K115" s="40" t="s">
        <v>383</v>
      </c>
      <c r="L115" s="40" t="s">
        <v>471</v>
      </c>
      <c r="M115" s="40" t="s">
        <v>472</v>
      </c>
      <c r="N115" s="98" t="s">
        <v>641</v>
      </c>
      <c r="O115" s="98" t="s">
        <v>631</v>
      </c>
      <c r="P115" s="98" t="s">
        <v>432</v>
      </c>
      <c r="Q115" s="102" t="s">
        <v>644</v>
      </c>
      <c r="R115" s="52" t="s">
        <v>519</v>
      </c>
      <c r="S115" s="52" t="s">
        <v>519</v>
      </c>
      <c r="T115" s="42" t="s">
        <v>235</v>
      </c>
      <c r="U115" s="42"/>
      <c r="V115" s="42" t="s">
        <v>473</v>
      </c>
      <c r="W115" s="42" t="s">
        <v>468</v>
      </c>
      <c r="X115" s="42" t="s">
        <v>474</v>
      </c>
      <c r="Y115" s="40"/>
    </row>
    <row r="116" spans="1:25" ht="159.94999999999999" customHeight="1" x14ac:dyDescent="0.25">
      <c r="A116" s="110"/>
      <c r="B116" s="112">
        <v>15</v>
      </c>
      <c r="C116" s="109" t="s">
        <v>326</v>
      </c>
      <c r="D116" s="146">
        <f>D115+1</f>
        <v>41</v>
      </c>
      <c r="E116" s="112" t="s">
        <v>200</v>
      </c>
      <c r="F116" s="42">
        <v>94</v>
      </c>
      <c r="G116" s="135" t="s">
        <v>38</v>
      </c>
      <c r="H116" s="68" t="s">
        <v>335</v>
      </c>
      <c r="I116" s="88">
        <v>1</v>
      </c>
      <c r="J116" s="89" t="s">
        <v>240</v>
      </c>
      <c r="K116" s="135" t="s">
        <v>384</v>
      </c>
      <c r="L116" s="135" t="s">
        <v>667</v>
      </c>
      <c r="M116" s="135" t="s">
        <v>668</v>
      </c>
      <c r="N116" s="130" t="s">
        <v>641</v>
      </c>
      <c r="O116" s="130" t="s">
        <v>631</v>
      </c>
      <c r="P116" s="130" t="s">
        <v>427</v>
      </c>
      <c r="Q116" s="186" t="s">
        <v>645</v>
      </c>
      <c r="R116" s="170">
        <v>0</v>
      </c>
      <c r="S116" s="170">
        <v>0</v>
      </c>
      <c r="T116" s="112" t="s">
        <v>234</v>
      </c>
      <c r="U116" s="112" t="s">
        <v>594</v>
      </c>
      <c r="V116" s="112" t="s">
        <v>629</v>
      </c>
      <c r="W116" s="112" t="s">
        <v>670</v>
      </c>
      <c r="X116" s="112" t="s">
        <v>296</v>
      </c>
      <c r="Y116" s="141" t="s">
        <v>669</v>
      </c>
    </row>
    <row r="117" spans="1:25" ht="159.94999999999999" customHeight="1" thickBot="1" x14ac:dyDescent="0.3">
      <c r="A117" s="111"/>
      <c r="B117" s="114"/>
      <c r="C117" s="111"/>
      <c r="D117" s="147"/>
      <c r="E117" s="133"/>
      <c r="F117" s="42">
        <v>94</v>
      </c>
      <c r="G117" s="136"/>
      <c r="H117" s="42">
        <v>94</v>
      </c>
      <c r="I117" s="42">
        <v>2</v>
      </c>
      <c r="J117" s="45" t="s">
        <v>147</v>
      </c>
      <c r="K117" s="136"/>
      <c r="L117" s="136"/>
      <c r="M117" s="196"/>
      <c r="N117" s="132"/>
      <c r="O117" s="132"/>
      <c r="P117" s="132"/>
      <c r="Q117" s="187"/>
      <c r="R117" s="172"/>
      <c r="S117" s="172"/>
      <c r="T117" s="133"/>
      <c r="U117" s="133"/>
      <c r="V117" s="133"/>
      <c r="W117" s="133"/>
      <c r="X117" s="133"/>
      <c r="Y117" s="136"/>
    </row>
    <row r="118" spans="1:25" ht="80.099999999999994" customHeight="1" x14ac:dyDescent="0.25">
      <c r="A118" s="109" t="s">
        <v>609</v>
      </c>
      <c r="B118" s="112">
        <v>16</v>
      </c>
      <c r="C118" s="109" t="s">
        <v>327</v>
      </c>
      <c r="D118" s="151">
        <v>42</v>
      </c>
      <c r="E118" s="14" t="s">
        <v>199</v>
      </c>
      <c r="F118" s="14">
        <v>75</v>
      </c>
      <c r="G118" s="128" t="s">
        <v>39</v>
      </c>
      <c r="H118" s="14">
        <v>75</v>
      </c>
      <c r="I118" s="14">
        <v>1</v>
      </c>
      <c r="J118" s="13" t="s">
        <v>148</v>
      </c>
      <c r="K118" s="128" t="s">
        <v>385</v>
      </c>
      <c r="L118" s="128" t="s">
        <v>422</v>
      </c>
      <c r="M118" s="128" t="s">
        <v>552</v>
      </c>
      <c r="N118" s="151" t="s">
        <v>640</v>
      </c>
      <c r="O118" s="151" t="s">
        <v>631</v>
      </c>
      <c r="P118" s="130" t="s">
        <v>432</v>
      </c>
      <c r="Q118" s="166" t="s">
        <v>645</v>
      </c>
      <c r="R118" s="167">
        <v>340000</v>
      </c>
      <c r="S118" s="167">
        <v>1198000</v>
      </c>
      <c r="T118" s="122" t="s">
        <v>260</v>
      </c>
      <c r="U118" s="122" t="s">
        <v>419</v>
      </c>
      <c r="V118" s="122" t="s">
        <v>241</v>
      </c>
      <c r="W118" s="112" t="s">
        <v>412</v>
      </c>
      <c r="X118" s="122" t="s">
        <v>415</v>
      </c>
      <c r="Y118" s="128" t="s">
        <v>420</v>
      </c>
    </row>
    <row r="119" spans="1:25" ht="80.099999999999994" customHeight="1" x14ac:dyDescent="0.25">
      <c r="A119" s="110"/>
      <c r="B119" s="113"/>
      <c r="C119" s="110"/>
      <c r="D119" s="151"/>
      <c r="E119" s="14"/>
      <c r="F119" s="14"/>
      <c r="G119" s="128"/>
      <c r="H119" s="51">
        <v>75</v>
      </c>
      <c r="I119" s="14">
        <v>2</v>
      </c>
      <c r="J119" s="13" t="s">
        <v>149</v>
      </c>
      <c r="K119" s="128"/>
      <c r="L119" s="128"/>
      <c r="M119" s="128"/>
      <c r="N119" s="151"/>
      <c r="O119" s="151"/>
      <c r="P119" s="131"/>
      <c r="Q119" s="166"/>
      <c r="R119" s="167"/>
      <c r="S119" s="167"/>
      <c r="T119" s="122"/>
      <c r="U119" s="122"/>
      <c r="V119" s="122"/>
      <c r="W119" s="139"/>
      <c r="X119" s="122"/>
      <c r="Y119" s="128"/>
    </row>
    <row r="120" spans="1:25" ht="80.099999999999994" customHeight="1" x14ac:dyDescent="0.25">
      <c r="A120" s="110"/>
      <c r="B120" s="113"/>
      <c r="C120" s="110"/>
      <c r="D120" s="151"/>
      <c r="E120" s="14"/>
      <c r="F120" s="14"/>
      <c r="G120" s="128"/>
      <c r="H120" s="51">
        <v>75</v>
      </c>
      <c r="I120" s="14">
        <v>3</v>
      </c>
      <c r="J120" s="13" t="s">
        <v>150</v>
      </c>
      <c r="K120" s="128"/>
      <c r="L120" s="128"/>
      <c r="M120" s="128"/>
      <c r="N120" s="151"/>
      <c r="O120" s="151"/>
      <c r="P120" s="131"/>
      <c r="Q120" s="166"/>
      <c r="R120" s="167"/>
      <c r="S120" s="167"/>
      <c r="T120" s="122"/>
      <c r="U120" s="122"/>
      <c r="V120" s="122"/>
      <c r="W120" s="139"/>
      <c r="X120" s="122"/>
      <c r="Y120" s="128"/>
    </row>
    <row r="121" spans="1:25" ht="80.099999999999994" customHeight="1" x14ac:dyDescent="0.25">
      <c r="A121" s="110"/>
      <c r="B121" s="113"/>
      <c r="C121" s="110"/>
      <c r="D121" s="151"/>
      <c r="E121" s="14"/>
      <c r="F121" s="14"/>
      <c r="G121" s="128"/>
      <c r="H121" s="68" t="s">
        <v>335</v>
      </c>
      <c r="I121" s="88">
        <v>4</v>
      </c>
      <c r="J121" s="89" t="s">
        <v>153</v>
      </c>
      <c r="K121" s="128"/>
      <c r="L121" s="128"/>
      <c r="M121" s="128"/>
      <c r="N121" s="151"/>
      <c r="O121" s="151"/>
      <c r="P121" s="131"/>
      <c r="Q121" s="166"/>
      <c r="R121" s="167"/>
      <c r="S121" s="167"/>
      <c r="T121" s="122"/>
      <c r="U121" s="122"/>
      <c r="V121" s="122"/>
      <c r="W121" s="139"/>
      <c r="X121" s="122"/>
      <c r="Y121" s="128"/>
    </row>
    <row r="122" spans="1:25" ht="80.099999999999994" customHeight="1" x14ac:dyDescent="0.25">
      <c r="A122" s="110"/>
      <c r="B122" s="113"/>
      <c r="C122" s="110"/>
      <c r="D122" s="151"/>
      <c r="E122" s="14" t="s">
        <v>199</v>
      </c>
      <c r="F122" s="14">
        <v>79</v>
      </c>
      <c r="G122" s="128"/>
      <c r="H122" s="68" t="s">
        <v>335</v>
      </c>
      <c r="I122" s="88">
        <v>5</v>
      </c>
      <c r="J122" s="89" t="s">
        <v>151</v>
      </c>
      <c r="K122" s="128"/>
      <c r="L122" s="128"/>
      <c r="M122" s="128"/>
      <c r="N122" s="151"/>
      <c r="O122" s="151"/>
      <c r="P122" s="131"/>
      <c r="Q122" s="166"/>
      <c r="R122" s="167"/>
      <c r="S122" s="167"/>
      <c r="T122" s="122"/>
      <c r="U122" s="122"/>
      <c r="V122" s="122"/>
      <c r="W122" s="139"/>
      <c r="X122" s="122"/>
      <c r="Y122" s="128"/>
    </row>
    <row r="123" spans="1:25" ht="80.099999999999994" customHeight="1" x14ac:dyDescent="0.25">
      <c r="A123" s="110"/>
      <c r="B123" s="113"/>
      <c r="C123" s="110"/>
      <c r="D123" s="151"/>
      <c r="E123" s="14"/>
      <c r="F123" s="14"/>
      <c r="G123" s="128"/>
      <c r="H123" s="14" t="s">
        <v>340</v>
      </c>
      <c r="I123" s="14">
        <v>6</v>
      </c>
      <c r="J123" s="13" t="s">
        <v>152</v>
      </c>
      <c r="K123" s="128"/>
      <c r="L123" s="128"/>
      <c r="M123" s="128"/>
      <c r="N123" s="151"/>
      <c r="O123" s="151"/>
      <c r="P123" s="132"/>
      <c r="Q123" s="166"/>
      <c r="R123" s="167"/>
      <c r="S123" s="167"/>
      <c r="T123" s="122"/>
      <c r="U123" s="122"/>
      <c r="V123" s="122"/>
      <c r="W123" s="133"/>
      <c r="X123" s="122"/>
      <c r="Y123" s="128"/>
    </row>
    <row r="124" spans="1:25" ht="80.099999999999994" customHeight="1" x14ac:dyDescent="0.25">
      <c r="A124" s="110"/>
      <c r="B124" s="113"/>
      <c r="C124" s="110"/>
      <c r="D124" s="129">
        <f>D118+1</f>
        <v>43</v>
      </c>
      <c r="E124" s="122" t="s">
        <v>199</v>
      </c>
      <c r="F124" s="14">
        <v>76</v>
      </c>
      <c r="G124" s="128" t="s">
        <v>40</v>
      </c>
      <c r="H124" s="14">
        <v>76</v>
      </c>
      <c r="I124" s="14">
        <v>1</v>
      </c>
      <c r="J124" s="13" t="s">
        <v>214</v>
      </c>
      <c r="K124" s="128" t="s">
        <v>386</v>
      </c>
      <c r="L124" s="128" t="s">
        <v>416</v>
      </c>
      <c r="M124" s="128" t="s">
        <v>625</v>
      </c>
      <c r="N124" s="151" t="s">
        <v>641</v>
      </c>
      <c r="O124" s="151" t="s">
        <v>631</v>
      </c>
      <c r="P124" s="130" t="s">
        <v>427</v>
      </c>
      <c r="Q124" s="190" t="s">
        <v>644</v>
      </c>
      <c r="R124" s="167">
        <v>4190000</v>
      </c>
      <c r="S124" s="167">
        <v>195200</v>
      </c>
      <c r="T124" s="122" t="s">
        <v>260</v>
      </c>
      <c r="U124" s="122" t="s">
        <v>417</v>
      </c>
      <c r="V124" s="122" t="s">
        <v>241</v>
      </c>
      <c r="W124" s="112" t="s">
        <v>412</v>
      </c>
      <c r="X124" s="122" t="s">
        <v>418</v>
      </c>
      <c r="Y124" s="128"/>
    </row>
    <row r="125" spans="1:25" ht="80.099999999999994" customHeight="1" x14ac:dyDescent="0.25">
      <c r="A125" s="110"/>
      <c r="B125" s="113"/>
      <c r="C125" s="110"/>
      <c r="D125" s="129"/>
      <c r="E125" s="122"/>
      <c r="F125" s="14">
        <v>77</v>
      </c>
      <c r="G125" s="128"/>
      <c r="H125" s="14">
        <v>77</v>
      </c>
      <c r="I125" s="14">
        <v>2</v>
      </c>
      <c r="J125" s="13" t="s">
        <v>213</v>
      </c>
      <c r="K125" s="128"/>
      <c r="L125" s="128"/>
      <c r="M125" s="128"/>
      <c r="N125" s="151"/>
      <c r="O125" s="151"/>
      <c r="P125" s="131"/>
      <c r="Q125" s="190"/>
      <c r="R125" s="167"/>
      <c r="S125" s="167"/>
      <c r="T125" s="122"/>
      <c r="U125" s="122"/>
      <c r="V125" s="122"/>
      <c r="W125" s="139"/>
      <c r="X125" s="122"/>
      <c r="Y125" s="128"/>
    </row>
    <row r="126" spans="1:25" ht="80.099999999999994" customHeight="1" x14ac:dyDescent="0.25">
      <c r="A126" s="110"/>
      <c r="B126" s="114"/>
      <c r="C126" s="111"/>
      <c r="D126" s="129"/>
      <c r="E126" s="122"/>
      <c r="F126" s="14"/>
      <c r="G126" s="128"/>
      <c r="H126" s="68" t="s">
        <v>335</v>
      </c>
      <c r="I126" s="88">
        <v>3</v>
      </c>
      <c r="J126" s="89" t="s">
        <v>154</v>
      </c>
      <c r="K126" s="128"/>
      <c r="L126" s="128"/>
      <c r="M126" s="128"/>
      <c r="N126" s="151"/>
      <c r="O126" s="151"/>
      <c r="P126" s="132"/>
      <c r="Q126" s="190"/>
      <c r="R126" s="167"/>
      <c r="S126" s="167"/>
      <c r="T126" s="122"/>
      <c r="U126" s="122"/>
      <c r="V126" s="122"/>
      <c r="W126" s="133"/>
      <c r="X126" s="122"/>
      <c r="Y126" s="128"/>
    </row>
    <row r="127" spans="1:25" ht="99.95" customHeight="1" x14ac:dyDescent="0.25">
      <c r="A127" s="110"/>
      <c r="B127" s="112">
        <v>17</v>
      </c>
      <c r="C127" s="109" t="s">
        <v>328</v>
      </c>
      <c r="D127" s="129">
        <f>D124+1</f>
        <v>44</v>
      </c>
      <c r="E127" s="122" t="s">
        <v>199</v>
      </c>
      <c r="F127" s="14">
        <v>78</v>
      </c>
      <c r="G127" s="128" t="s">
        <v>41</v>
      </c>
      <c r="H127" s="14">
        <v>78</v>
      </c>
      <c r="I127" s="14">
        <v>1</v>
      </c>
      <c r="J127" s="13" t="s">
        <v>155</v>
      </c>
      <c r="K127" s="128" t="s">
        <v>387</v>
      </c>
      <c r="L127" s="128" t="s">
        <v>483</v>
      </c>
      <c r="M127" s="156" t="s">
        <v>484</v>
      </c>
      <c r="N127" s="151" t="s">
        <v>640</v>
      </c>
      <c r="O127" s="151" t="s">
        <v>631</v>
      </c>
      <c r="P127" s="130" t="s">
        <v>432</v>
      </c>
      <c r="Q127" s="190" t="s">
        <v>644</v>
      </c>
      <c r="R127" s="167">
        <v>5123420</v>
      </c>
      <c r="S127" s="167">
        <v>72028</v>
      </c>
      <c r="T127" s="122" t="s">
        <v>260</v>
      </c>
      <c r="U127" s="122" t="s">
        <v>589</v>
      </c>
      <c r="V127" s="122" t="s">
        <v>243</v>
      </c>
      <c r="W127" s="112" t="s">
        <v>412</v>
      </c>
      <c r="X127" s="122" t="s">
        <v>489</v>
      </c>
      <c r="Y127" s="128" t="s">
        <v>458</v>
      </c>
    </row>
    <row r="128" spans="1:25" ht="99.95" customHeight="1" x14ac:dyDescent="0.25">
      <c r="A128" s="110"/>
      <c r="B128" s="113"/>
      <c r="C128" s="110"/>
      <c r="D128" s="129"/>
      <c r="E128" s="122"/>
      <c r="F128" s="14">
        <v>78</v>
      </c>
      <c r="G128" s="128"/>
      <c r="H128" s="14">
        <v>78</v>
      </c>
      <c r="I128" s="14">
        <v>2</v>
      </c>
      <c r="J128" s="13" t="s">
        <v>157</v>
      </c>
      <c r="K128" s="128"/>
      <c r="L128" s="128"/>
      <c r="M128" s="128"/>
      <c r="N128" s="134"/>
      <c r="O128" s="151"/>
      <c r="P128" s="131"/>
      <c r="Q128" s="190"/>
      <c r="R128" s="167"/>
      <c r="S128" s="167"/>
      <c r="T128" s="122"/>
      <c r="U128" s="122"/>
      <c r="V128" s="122"/>
      <c r="W128" s="139"/>
      <c r="X128" s="122"/>
      <c r="Y128" s="128"/>
    </row>
    <row r="129" spans="1:26" ht="99.95" customHeight="1" x14ac:dyDescent="0.25">
      <c r="A129" s="110"/>
      <c r="B129" s="113"/>
      <c r="C129" s="110"/>
      <c r="D129" s="129"/>
      <c r="E129" s="122"/>
      <c r="F129" s="14">
        <v>78</v>
      </c>
      <c r="G129" s="128"/>
      <c r="H129" s="14" t="s">
        <v>341</v>
      </c>
      <c r="I129" s="14">
        <v>3</v>
      </c>
      <c r="J129" s="13" t="s">
        <v>156</v>
      </c>
      <c r="K129" s="128"/>
      <c r="L129" s="128"/>
      <c r="M129" s="128"/>
      <c r="N129" s="134"/>
      <c r="O129" s="151"/>
      <c r="P129" s="132"/>
      <c r="Q129" s="190"/>
      <c r="R129" s="167"/>
      <c r="S129" s="167"/>
      <c r="T129" s="122"/>
      <c r="U129" s="122"/>
      <c r="V129" s="122"/>
      <c r="W129" s="133"/>
      <c r="X129" s="122"/>
      <c r="Y129" s="128"/>
    </row>
    <row r="130" spans="1:26" ht="110.1" customHeight="1" x14ac:dyDescent="0.25">
      <c r="A130" s="110"/>
      <c r="B130" s="113"/>
      <c r="C130" s="110"/>
      <c r="D130" s="129">
        <f>D127+1</f>
        <v>45</v>
      </c>
      <c r="E130" s="122"/>
      <c r="F130" s="14">
        <v>79</v>
      </c>
      <c r="G130" s="128" t="s">
        <v>42</v>
      </c>
      <c r="H130" s="14" t="s">
        <v>341</v>
      </c>
      <c r="I130" s="14">
        <v>1</v>
      </c>
      <c r="J130" s="13" t="s">
        <v>158</v>
      </c>
      <c r="K130" s="128" t="s">
        <v>388</v>
      </c>
      <c r="L130" s="156" t="s">
        <v>485</v>
      </c>
      <c r="M130" s="156" t="s">
        <v>486</v>
      </c>
      <c r="N130" s="151" t="s">
        <v>640</v>
      </c>
      <c r="O130" s="151" t="s">
        <v>631</v>
      </c>
      <c r="P130" s="130" t="s">
        <v>432</v>
      </c>
      <c r="Q130" s="190" t="s">
        <v>644</v>
      </c>
      <c r="R130" s="167">
        <v>0</v>
      </c>
      <c r="S130" s="167">
        <v>859925</v>
      </c>
      <c r="T130" s="122" t="s">
        <v>260</v>
      </c>
      <c r="U130" s="122" t="s">
        <v>595</v>
      </c>
      <c r="V130" s="122" t="s">
        <v>242</v>
      </c>
      <c r="W130" s="112" t="s">
        <v>412</v>
      </c>
      <c r="X130" s="122" t="s">
        <v>488</v>
      </c>
      <c r="Y130" s="128" t="s">
        <v>487</v>
      </c>
    </row>
    <row r="131" spans="1:26" ht="110.1" customHeight="1" x14ac:dyDescent="0.25">
      <c r="A131" s="110"/>
      <c r="B131" s="114"/>
      <c r="C131" s="111"/>
      <c r="D131" s="129"/>
      <c r="E131" s="122"/>
      <c r="F131" s="14">
        <v>80</v>
      </c>
      <c r="G131" s="128"/>
      <c r="H131" s="14">
        <v>79</v>
      </c>
      <c r="I131" s="14">
        <v>2</v>
      </c>
      <c r="J131" s="13" t="s">
        <v>159</v>
      </c>
      <c r="K131" s="128"/>
      <c r="L131" s="128"/>
      <c r="M131" s="128"/>
      <c r="N131" s="134"/>
      <c r="O131" s="151"/>
      <c r="P131" s="132"/>
      <c r="Q131" s="190"/>
      <c r="R131" s="167"/>
      <c r="S131" s="167"/>
      <c r="T131" s="122"/>
      <c r="U131" s="122"/>
      <c r="V131" s="122"/>
      <c r="W131" s="133"/>
      <c r="X131" s="122"/>
      <c r="Y131" s="128"/>
    </row>
    <row r="132" spans="1:26" ht="150" customHeight="1" x14ac:dyDescent="0.25">
      <c r="A132" s="110"/>
      <c r="B132" s="112">
        <v>18</v>
      </c>
      <c r="C132" s="109" t="s">
        <v>329</v>
      </c>
      <c r="D132" s="129">
        <f>D130+1</f>
        <v>46</v>
      </c>
      <c r="E132" s="122" t="s">
        <v>199</v>
      </c>
      <c r="F132" s="14">
        <v>81</v>
      </c>
      <c r="G132" s="128" t="s">
        <v>43</v>
      </c>
      <c r="H132" s="14">
        <v>81</v>
      </c>
      <c r="I132" s="14">
        <v>1</v>
      </c>
      <c r="J132" s="13" t="s">
        <v>160</v>
      </c>
      <c r="K132" s="128" t="s">
        <v>389</v>
      </c>
      <c r="L132" s="128" t="s">
        <v>424</v>
      </c>
      <c r="M132" s="128" t="s">
        <v>444</v>
      </c>
      <c r="N132" s="192" t="s">
        <v>641</v>
      </c>
      <c r="O132" s="203" t="s">
        <v>631</v>
      </c>
      <c r="P132" s="214" t="s">
        <v>432</v>
      </c>
      <c r="Q132" s="168" t="s">
        <v>644</v>
      </c>
      <c r="R132" s="167">
        <v>122520</v>
      </c>
      <c r="S132" s="167">
        <v>0</v>
      </c>
      <c r="T132" s="122" t="s">
        <v>260</v>
      </c>
      <c r="U132" s="122" t="s">
        <v>595</v>
      </c>
      <c r="V132" s="122" t="s">
        <v>244</v>
      </c>
      <c r="W132" s="112" t="s">
        <v>412</v>
      </c>
      <c r="X132" s="122" t="s">
        <v>297</v>
      </c>
      <c r="Y132" s="128" t="s">
        <v>421</v>
      </c>
    </row>
    <row r="133" spans="1:26" ht="150" customHeight="1" x14ac:dyDescent="0.25">
      <c r="A133" s="110"/>
      <c r="B133" s="114"/>
      <c r="C133" s="111"/>
      <c r="D133" s="129"/>
      <c r="E133" s="122"/>
      <c r="F133" s="14">
        <v>99</v>
      </c>
      <c r="G133" s="128"/>
      <c r="H133" s="68" t="s">
        <v>335</v>
      </c>
      <c r="I133" s="88">
        <v>2</v>
      </c>
      <c r="J133" s="89" t="s">
        <v>161</v>
      </c>
      <c r="K133" s="128"/>
      <c r="L133" s="128"/>
      <c r="M133" s="128"/>
      <c r="N133" s="193"/>
      <c r="O133" s="204"/>
      <c r="P133" s="215"/>
      <c r="Q133" s="169"/>
      <c r="R133" s="167"/>
      <c r="S133" s="167"/>
      <c r="T133" s="122"/>
      <c r="U133" s="122"/>
      <c r="V133" s="122"/>
      <c r="W133" s="133"/>
      <c r="X133" s="122"/>
      <c r="Y133" s="128"/>
    </row>
    <row r="134" spans="1:26" ht="99.95" customHeight="1" x14ac:dyDescent="0.25">
      <c r="A134" s="110"/>
      <c r="B134" s="112">
        <v>19</v>
      </c>
      <c r="C134" s="109" t="s">
        <v>330</v>
      </c>
      <c r="D134" s="129">
        <f>D132+1</f>
        <v>47</v>
      </c>
      <c r="E134" s="14" t="s">
        <v>199</v>
      </c>
      <c r="F134" s="14">
        <v>82</v>
      </c>
      <c r="G134" s="128" t="s">
        <v>44</v>
      </c>
      <c r="H134" s="68" t="s">
        <v>335</v>
      </c>
      <c r="I134" s="88">
        <v>1</v>
      </c>
      <c r="J134" s="89" t="s">
        <v>162</v>
      </c>
      <c r="K134" s="128" t="s">
        <v>390</v>
      </c>
      <c r="L134" s="128" t="s">
        <v>410</v>
      </c>
      <c r="M134" s="128" t="s">
        <v>459</v>
      </c>
      <c r="N134" s="151" t="s">
        <v>641</v>
      </c>
      <c r="O134" s="151" t="s">
        <v>631</v>
      </c>
      <c r="P134" s="130" t="s">
        <v>427</v>
      </c>
      <c r="Q134" s="190" t="s">
        <v>644</v>
      </c>
      <c r="R134" s="167" t="s">
        <v>411</v>
      </c>
      <c r="S134" s="167">
        <v>110000</v>
      </c>
      <c r="T134" s="122" t="s">
        <v>260</v>
      </c>
      <c r="U134" s="122" t="s">
        <v>531</v>
      </c>
      <c r="V134" s="122" t="s">
        <v>412</v>
      </c>
      <c r="W134" s="122" t="s">
        <v>412</v>
      </c>
      <c r="X134" s="122" t="s">
        <v>413</v>
      </c>
      <c r="Y134" s="128" t="s">
        <v>495</v>
      </c>
    </row>
    <row r="135" spans="1:26" ht="99.95" customHeight="1" x14ac:dyDescent="0.25">
      <c r="A135" s="110"/>
      <c r="B135" s="113"/>
      <c r="C135" s="110"/>
      <c r="D135" s="129"/>
      <c r="E135" s="14"/>
      <c r="F135" s="14"/>
      <c r="G135" s="128"/>
      <c r="H135" s="68" t="s">
        <v>335</v>
      </c>
      <c r="I135" s="88">
        <v>2</v>
      </c>
      <c r="J135" s="89" t="s">
        <v>163</v>
      </c>
      <c r="K135" s="128"/>
      <c r="L135" s="128"/>
      <c r="M135" s="128"/>
      <c r="N135" s="151"/>
      <c r="O135" s="151"/>
      <c r="P135" s="131"/>
      <c r="Q135" s="190"/>
      <c r="R135" s="167"/>
      <c r="S135" s="167"/>
      <c r="T135" s="122"/>
      <c r="U135" s="122"/>
      <c r="V135" s="122"/>
      <c r="W135" s="122"/>
      <c r="X135" s="122"/>
      <c r="Y135" s="128"/>
    </row>
    <row r="136" spans="1:26" ht="99.95" customHeight="1" x14ac:dyDescent="0.25">
      <c r="A136" s="110"/>
      <c r="B136" s="113"/>
      <c r="C136" s="110"/>
      <c r="D136" s="129"/>
      <c r="E136" s="14" t="s">
        <v>199</v>
      </c>
      <c r="F136" s="14">
        <v>82</v>
      </c>
      <c r="G136" s="128"/>
      <c r="H136" s="14">
        <v>82</v>
      </c>
      <c r="I136" s="14">
        <v>3</v>
      </c>
      <c r="J136" s="13" t="s">
        <v>164</v>
      </c>
      <c r="K136" s="128"/>
      <c r="L136" s="128"/>
      <c r="M136" s="128"/>
      <c r="N136" s="151"/>
      <c r="O136" s="151"/>
      <c r="P136" s="131"/>
      <c r="Q136" s="190"/>
      <c r="R136" s="167"/>
      <c r="S136" s="167"/>
      <c r="T136" s="122"/>
      <c r="U136" s="122"/>
      <c r="V136" s="122"/>
      <c r="W136" s="122"/>
      <c r="X136" s="122"/>
      <c r="Y136" s="128"/>
    </row>
    <row r="137" spans="1:26" ht="99.95" customHeight="1" x14ac:dyDescent="0.25">
      <c r="A137" s="111"/>
      <c r="B137" s="114"/>
      <c r="C137" s="111"/>
      <c r="D137" s="129"/>
      <c r="E137" s="14"/>
      <c r="F137" s="14"/>
      <c r="G137" s="128"/>
      <c r="H137" s="14">
        <v>82</v>
      </c>
      <c r="I137" s="14">
        <v>4</v>
      </c>
      <c r="J137" s="13" t="s">
        <v>165</v>
      </c>
      <c r="K137" s="128"/>
      <c r="L137" s="128"/>
      <c r="M137" s="128"/>
      <c r="N137" s="151"/>
      <c r="O137" s="151"/>
      <c r="P137" s="132"/>
      <c r="Q137" s="190"/>
      <c r="R137" s="167"/>
      <c r="S137" s="167"/>
      <c r="T137" s="122"/>
      <c r="U137" s="122"/>
      <c r="V137" s="122"/>
      <c r="W137" s="122"/>
      <c r="X137" s="122"/>
      <c r="Y137" s="128"/>
    </row>
    <row r="138" spans="1:26" ht="80.099999999999994" customHeight="1" x14ac:dyDescent="0.25">
      <c r="A138" s="109" t="s">
        <v>610</v>
      </c>
      <c r="B138" s="112">
        <v>20</v>
      </c>
      <c r="C138" s="109" t="s">
        <v>331</v>
      </c>
      <c r="D138" s="129">
        <f>D134+1</f>
        <v>48</v>
      </c>
      <c r="E138" s="122" t="s">
        <v>198</v>
      </c>
      <c r="F138" s="14">
        <v>29</v>
      </c>
      <c r="G138" s="128" t="s">
        <v>45</v>
      </c>
      <c r="H138" s="14">
        <v>29</v>
      </c>
      <c r="I138" s="14">
        <v>1</v>
      </c>
      <c r="J138" s="13" t="s">
        <v>166</v>
      </c>
      <c r="K138" s="128" t="s">
        <v>391</v>
      </c>
      <c r="L138" s="128" t="s">
        <v>658</v>
      </c>
      <c r="M138" s="156" t="s">
        <v>754</v>
      </c>
      <c r="N138" s="151" t="s">
        <v>639</v>
      </c>
      <c r="O138" s="151" t="s">
        <v>631</v>
      </c>
      <c r="P138" s="130" t="s">
        <v>427</v>
      </c>
      <c r="Q138" s="166" t="s">
        <v>645</v>
      </c>
      <c r="R138" s="167">
        <v>3300262</v>
      </c>
      <c r="S138" s="167">
        <v>60905831</v>
      </c>
      <c r="T138" s="122" t="s">
        <v>259</v>
      </c>
      <c r="U138" s="122"/>
      <c r="V138" s="122" t="s">
        <v>657</v>
      </c>
      <c r="W138" s="122" t="s">
        <v>306</v>
      </c>
      <c r="X138" s="122" t="s">
        <v>440</v>
      </c>
      <c r="Y138" s="128" t="s">
        <v>755</v>
      </c>
    </row>
    <row r="139" spans="1:26" ht="80.099999999999994" customHeight="1" x14ac:dyDescent="0.25">
      <c r="A139" s="110"/>
      <c r="B139" s="113"/>
      <c r="C139" s="110"/>
      <c r="D139" s="129"/>
      <c r="E139" s="122"/>
      <c r="F139" s="14"/>
      <c r="G139" s="128"/>
      <c r="H139" s="68" t="s">
        <v>335</v>
      </c>
      <c r="I139" s="88">
        <v>2</v>
      </c>
      <c r="J139" s="89" t="s">
        <v>167</v>
      </c>
      <c r="K139" s="128"/>
      <c r="L139" s="128"/>
      <c r="M139" s="128"/>
      <c r="N139" s="151"/>
      <c r="O139" s="151"/>
      <c r="P139" s="131"/>
      <c r="Q139" s="166"/>
      <c r="R139" s="167"/>
      <c r="S139" s="167"/>
      <c r="T139" s="122"/>
      <c r="U139" s="122"/>
      <c r="V139" s="122"/>
      <c r="W139" s="128"/>
      <c r="X139" s="122"/>
      <c r="Y139" s="128"/>
      <c r="Z139"/>
    </row>
    <row r="140" spans="1:26" ht="80.099999999999994" customHeight="1" x14ac:dyDescent="0.25">
      <c r="A140" s="110"/>
      <c r="B140" s="113"/>
      <c r="C140" s="110"/>
      <c r="D140" s="129"/>
      <c r="E140" s="122"/>
      <c r="F140" s="14">
        <v>29</v>
      </c>
      <c r="G140" s="128"/>
      <c r="H140" s="14">
        <v>29</v>
      </c>
      <c r="I140" s="14">
        <v>3</v>
      </c>
      <c r="J140" s="13" t="s">
        <v>168</v>
      </c>
      <c r="K140" s="128"/>
      <c r="L140" s="128"/>
      <c r="M140" s="128"/>
      <c r="N140" s="151"/>
      <c r="O140" s="151"/>
      <c r="P140" s="132"/>
      <c r="Q140" s="166"/>
      <c r="R140" s="167"/>
      <c r="S140" s="167"/>
      <c r="T140" s="122"/>
      <c r="U140" s="122"/>
      <c r="V140" s="122"/>
      <c r="W140" s="128"/>
      <c r="X140" s="122"/>
      <c r="Y140" s="128"/>
    </row>
    <row r="141" spans="1:26" ht="170.1" customHeight="1" x14ac:dyDescent="0.25">
      <c r="A141" s="110"/>
      <c r="B141" s="113"/>
      <c r="C141" s="110"/>
      <c r="D141" s="129">
        <f>D138+1</f>
        <v>49</v>
      </c>
      <c r="E141" s="122"/>
      <c r="F141" s="14"/>
      <c r="G141" s="128" t="s">
        <v>46</v>
      </c>
      <c r="H141" s="68" t="s">
        <v>335</v>
      </c>
      <c r="I141" s="88">
        <v>1</v>
      </c>
      <c r="J141" s="89" t="s">
        <v>169</v>
      </c>
      <c r="K141" s="128" t="s">
        <v>392</v>
      </c>
      <c r="L141" s="160" t="s">
        <v>687</v>
      </c>
      <c r="M141" s="156" t="s">
        <v>662</v>
      </c>
      <c r="N141" s="151" t="s">
        <v>641</v>
      </c>
      <c r="O141" s="151" t="s">
        <v>631</v>
      </c>
      <c r="P141" s="130" t="s">
        <v>432</v>
      </c>
      <c r="Q141" s="166" t="s">
        <v>645</v>
      </c>
      <c r="R141" s="167">
        <v>3100000</v>
      </c>
      <c r="S141" s="167">
        <v>16000</v>
      </c>
      <c r="T141" s="122" t="s">
        <v>261</v>
      </c>
      <c r="U141" s="122"/>
      <c r="V141" s="122" t="s">
        <v>664</v>
      </c>
      <c r="W141" s="122" t="s">
        <v>307</v>
      </c>
      <c r="X141" s="122" t="s">
        <v>298</v>
      </c>
      <c r="Y141" s="128" t="s">
        <v>663</v>
      </c>
    </row>
    <row r="142" spans="1:26" ht="170.1" customHeight="1" x14ac:dyDescent="0.25">
      <c r="A142" s="110"/>
      <c r="B142" s="113"/>
      <c r="C142" s="110"/>
      <c r="D142" s="129"/>
      <c r="E142" s="122"/>
      <c r="F142" s="14">
        <v>31</v>
      </c>
      <c r="G142" s="128"/>
      <c r="H142" s="14">
        <v>36</v>
      </c>
      <c r="I142" s="14">
        <v>2</v>
      </c>
      <c r="J142" s="13" t="s">
        <v>170</v>
      </c>
      <c r="K142" s="128"/>
      <c r="L142" s="128"/>
      <c r="M142" s="128"/>
      <c r="N142" s="151"/>
      <c r="O142" s="151"/>
      <c r="P142" s="131"/>
      <c r="Q142" s="190"/>
      <c r="R142" s="167"/>
      <c r="S142" s="167"/>
      <c r="T142" s="122"/>
      <c r="U142" s="122"/>
      <c r="V142" s="122"/>
      <c r="W142" s="128"/>
      <c r="X142" s="122"/>
      <c r="Y142" s="128"/>
    </row>
    <row r="143" spans="1:26" ht="170.1" customHeight="1" x14ac:dyDescent="0.25">
      <c r="A143" s="110"/>
      <c r="B143" s="113"/>
      <c r="C143" s="110"/>
      <c r="D143" s="129"/>
      <c r="E143" s="122"/>
      <c r="F143" s="14">
        <v>36</v>
      </c>
      <c r="G143" s="128"/>
      <c r="H143" s="14" t="s">
        <v>342</v>
      </c>
      <c r="I143" s="14">
        <v>3</v>
      </c>
      <c r="J143" s="13" t="s">
        <v>171</v>
      </c>
      <c r="K143" s="128"/>
      <c r="L143" s="128"/>
      <c r="M143" s="128"/>
      <c r="N143" s="151"/>
      <c r="O143" s="151"/>
      <c r="P143" s="131"/>
      <c r="Q143" s="190"/>
      <c r="R143" s="167"/>
      <c r="S143" s="167"/>
      <c r="T143" s="122"/>
      <c r="U143" s="122"/>
      <c r="V143" s="122"/>
      <c r="W143" s="128"/>
      <c r="X143" s="122"/>
      <c r="Y143" s="128"/>
    </row>
    <row r="144" spans="1:26" ht="170.1" customHeight="1" x14ac:dyDescent="0.25">
      <c r="A144" s="110"/>
      <c r="B144" s="113"/>
      <c r="C144" s="110"/>
      <c r="D144" s="129"/>
      <c r="E144" s="122"/>
      <c r="F144" s="14">
        <v>37</v>
      </c>
      <c r="G144" s="128"/>
      <c r="H144" s="14" t="s">
        <v>342</v>
      </c>
      <c r="I144" s="14">
        <v>4</v>
      </c>
      <c r="J144" s="13" t="s">
        <v>172</v>
      </c>
      <c r="K144" s="128"/>
      <c r="L144" s="128"/>
      <c r="M144" s="128"/>
      <c r="N144" s="151"/>
      <c r="O144" s="151"/>
      <c r="P144" s="132"/>
      <c r="Q144" s="190"/>
      <c r="R144" s="167"/>
      <c r="S144" s="167"/>
      <c r="T144" s="122"/>
      <c r="U144" s="122"/>
      <c r="V144" s="122"/>
      <c r="W144" s="128"/>
      <c r="X144" s="122"/>
      <c r="Y144" s="128"/>
    </row>
    <row r="145" spans="1:25" ht="120" customHeight="1" x14ac:dyDescent="0.25">
      <c r="A145" s="110"/>
      <c r="B145" s="113"/>
      <c r="C145" s="110"/>
      <c r="D145" s="129">
        <f>D141+1</f>
        <v>50</v>
      </c>
      <c r="E145" s="122"/>
      <c r="F145" s="14">
        <v>32</v>
      </c>
      <c r="G145" s="128" t="s">
        <v>47</v>
      </c>
      <c r="H145" s="14">
        <v>32</v>
      </c>
      <c r="I145" s="14">
        <v>1</v>
      </c>
      <c r="J145" s="13" t="s">
        <v>173</v>
      </c>
      <c r="K145" s="128" t="s">
        <v>393</v>
      </c>
      <c r="L145" s="128" t="s">
        <v>496</v>
      </c>
      <c r="M145" s="156" t="s">
        <v>441</v>
      </c>
      <c r="N145" s="151" t="s">
        <v>641</v>
      </c>
      <c r="O145" s="151" t="s">
        <v>631</v>
      </c>
      <c r="P145" s="130" t="s">
        <v>432</v>
      </c>
      <c r="Q145" s="190" t="s">
        <v>644</v>
      </c>
      <c r="R145" s="167">
        <v>12079250</v>
      </c>
      <c r="S145" s="167">
        <v>0</v>
      </c>
      <c r="T145" s="122" t="s">
        <v>259</v>
      </c>
      <c r="U145" s="122"/>
      <c r="V145" s="122" t="s">
        <v>246</v>
      </c>
      <c r="W145" s="122" t="s">
        <v>306</v>
      </c>
      <c r="X145" s="140" t="s">
        <v>443</v>
      </c>
      <c r="Y145" s="128" t="s">
        <v>442</v>
      </c>
    </row>
    <row r="146" spans="1:25" ht="120" customHeight="1" x14ac:dyDescent="0.25">
      <c r="A146" s="110"/>
      <c r="B146" s="113"/>
      <c r="C146" s="110"/>
      <c r="D146" s="129"/>
      <c r="E146" s="122"/>
      <c r="F146" s="14">
        <v>33</v>
      </c>
      <c r="G146" s="128"/>
      <c r="H146" s="14">
        <v>33</v>
      </c>
      <c r="I146" s="14">
        <v>2</v>
      </c>
      <c r="J146" s="13" t="s">
        <v>174</v>
      </c>
      <c r="K146" s="128"/>
      <c r="L146" s="128"/>
      <c r="M146" s="128"/>
      <c r="N146" s="151"/>
      <c r="O146" s="151"/>
      <c r="P146" s="131"/>
      <c r="Q146" s="190"/>
      <c r="R146" s="167"/>
      <c r="S146" s="167"/>
      <c r="T146" s="122"/>
      <c r="U146" s="122"/>
      <c r="V146" s="122"/>
      <c r="W146" s="128"/>
      <c r="X146" s="122"/>
      <c r="Y146" s="128"/>
    </row>
    <row r="147" spans="1:25" ht="120" customHeight="1" x14ac:dyDescent="0.25">
      <c r="A147" s="110"/>
      <c r="B147" s="114"/>
      <c r="C147" s="111"/>
      <c r="D147" s="129"/>
      <c r="E147" s="122"/>
      <c r="F147" s="24" t="s">
        <v>203</v>
      </c>
      <c r="G147" s="128"/>
      <c r="H147" s="14">
        <v>33</v>
      </c>
      <c r="I147" s="14">
        <v>3</v>
      </c>
      <c r="J147" s="13" t="s">
        <v>175</v>
      </c>
      <c r="K147" s="128"/>
      <c r="L147" s="128"/>
      <c r="M147" s="128"/>
      <c r="N147" s="151"/>
      <c r="O147" s="151"/>
      <c r="P147" s="132"/>
      <c r="Q147" s="190"/>
      <c r="R147" s="167"/>
      <c r="S147" s="167"/>
      <c r="T147" s="122"/>
      <c r="U147" s="122"/>
      <c r="V147" s="122"/>
      <c r="W147" s="128"/>
      <c r="X147" s="122"/>
      <c r="Y147" s="128"/>
    </row>
    <row r="148" spans="1:25" ht="219" customHeight="1" x14ac:dyDescent="0.25">
      <c r="A148" s="110"/>
      <c r="B148" s="112">
        <v>21</v>
      </c>
      <c r="C148" s="109" t="s">
        <v>332</v>
      </c>
      <c r="D148" s="129">
        <f>D145+1</f>
        <v>51</v>
      </c>
      <c r="E148" s="14" t="s">
        <v>202</v>
      </c>
      <c r="F148" s="14">
        <v>19</v>
      </c>
      <c r="G148" s="128" t="s">
        <v>48</v>
      </c>
      <c r="H148" s="14">
        <v>19</v>
      </c>
      <c r="I148" s="14">
        <v>1</v>
      </c>
      <c r="J148" s="13" t="s">
        <v>176</v>
      </c>
      <c r="K148" s="128" t="s">
        <v>394</v>
      </c>
      <c r="L148" s="128" t="s">
        <v>528</v>
      </c>
      <c r="M148" s="191" t="s">
        <v>529</v>
      </c>
      <c r="N148" s="151" t="s">
        <v>640</v>
      </c>
      <c r="O148" s="151" t="s">
        <v>631</v>
      </c>
      <c r="P148" s="130" t="s">
        <v>427</v>
      </c>
      <c r="Q148" s="190" t="s">
        <v>644</v>
      </c>
      <c r="R148" s="173" t="s">
        <v>475</v>
      </c>
      <c r="S148" s="167" t="s">
        <v>465</v>
      </c>
      <c r="T148" s="134" t="s">
        <v>476</v>
      </c>
      <c r="U148" s="122" t="s">
        <v>596</v>
      </c>
      <c r="V148" s="134" t="s">
        <v>477</v>
      </c>
      <c r="W148" s="112" t="s">
        <v>245</v>
      </c>
      <c r="X148" s="134" t="s">
        <v>478</v>
      </c>
      <c r="Y148" s="128" t="s">
        <v>530</v>
      </c>
    </row>
    <row r="149" spans="1:25" ht="90" customHeight="1" x14ac:dyDescent="0.25">
      <c r="A149" s="110"/>
      <c r="B149" s="113"/>
      <c r="C149" s="110"/>
      <c r="D149" s="129"/>
      <c r="E149" s="14"/>
      <c r="F149" s="24" t="s">
        <v>203</v>
      </c>
      <c r="G149" s="128"/>
      <c r="H149" s="14" t="s">
        <v>465</v>
      </c>
      <c r="I149" s="14">
        <v>2</v>
      </c>
      <c r="J149" s="13" t="s">
        <v>177</v>
      </c>
      <c r="K149" s="128"/>
      <c r="L149" s="128"/>
      <c r="M149" s="136"/>
      <c r="N149" s="134"/>
      <c r="O149" s="151"/>
      <c r="P149" s="132"/>
      <c r="Q149" s="190"/>
      <c r="R149" s="173"/>
      <c r="S149" s="167"/>
      <c r="T149" s="122"/>
      <c r="U149" s="122"/>
      <c r="V149" s="122"/>
      <c r="W149" s="133"/>
      <c r="X149" s="122"/>
      <c r="Y149" s="128"/>
    </row>
    <row r="150" spans="1:25" ht="150" customHeight="1" x14ac:dyDescent="0.25">
      <c r="A150" s="110"/>
      <c r="B150" s="113"/>
      <c r="C150" s="110"/>
      <c r="D150" s="129">
        <f>D148+1</f>
        <v>52</v>
      </c>
      <c r="E150" s="14" t="s">
        <v>199</v>
      </c>
      <c r="F150" s="14">
        <v>58</v>
      </c>
      <c r="G150" s="128" t="s">
        <v>49</v>
      </c>
      <c r="H150" s="14">
        <v>58</v>
      </c>
      <c r="I150" s="14">
        <v>1</v>
      </c>
      <c r="J150" s="13" t="s">
        <v>215</v>
      </c>
      <c r="K150" s="128" t="s">
        <v>395</v>
      </c>
      <c r="L150" s="128" t="s">
        <v>653</v>
      </c>
      <c r="M150" s="156" t="s">
        <v>616</v>
      </c>
      <c r="N150" s="151" t="s">
        <v>641</v>
      </c>
      <c r="O150" s="151" t="s">
        <v>631</v>
      </c>
      <c r="P150" s="130" t="s">
        <v>643</v>
      </c>
      <c r="Q150" s="205" t="s">
        <v>646</v>
      </c>
      <c r="R150" s="167" t="s">
        <v>519</v>
      </c>
      <c r="S150" s="167" t="s">
        <v>519</v>
      </c>
      <c r="T150" s="122" t="s">
        <v>261</v>
      </c>
      <c r="U150" s="122"/>
      <c r="V150" s="122" t="s">
        <v>617</v>
      </c>
      <c r="W150" s="122" t="s">
        <v>307</v>
      </c>
      <c r="X150" s="122" t="s">
        <v>615</v>
      </c>
      <c r="Y150" s="128"/>
    </row>
    <row r="151" spans="1:25" ht="150" customHeight="1" thickBot="1" x14ac:dyDescent="0.3">
      <c r="A151" s="110"/>
      <c r="B151" s="114"/>
      <c r="C151" s="111"/>
      <c r="D151" s="129"/>
      <c r="E151" s="14" t="s">
        <v>198</v>
      </c>
      <c r="F151" s="14">
        <v>30</v>
      </c>
      <c r="G151" s="128"/>
      <c r="H151" s="14">
        <v>30</v>
      </c>
      <c r="I151" s="14">
        <v>2</v>
      </c>
      <c r="J151" s="13" t="s">
        <v>178</v>
      </c>
      <c r="K151" s="128"/>
      <c r="L151" s="128"/>
      <c r="M151" s="159"/>
      <c r="N151" s="151"/>
      <c r="O151" s="151"/>
      <c r="P151" s="132"/>
      <c r="Q151" s="205"/>
      <c r="R151" s="167"/>
      <c r="S151" s="167"/>
      <c r="T151" s="122"/>
      <c r="U151" s="122"/>
      <c r="V151" s="122"/>
      <c r="W151" s="128"/>
      <c r="X151" s="122"/>
      <c r="Y151" s="128"/>
    </row>
    <row r="152" spans="1:25" ht="50.1" customHeight="1" x14ac:dyDescent="0.25">
      <c r="A152" s="110"/>
      <c r="B152" s="112">
        <v>22</v>
      </c>
      <c r="C152" s="109" t="s">
        <v>333</v>
      </c>
      <c r="D152" s="129">
        <f>D150+1</f>
        <v>53</v>
      </c>
      <c r="E152" s="122" t="s">
        <v>202</v>
      </c>
      <c r="F152" s="14">
        <v>18</v>
      </c>
      <c r="G152" s="128" t="s">
        <v>50</v>
      </c>
      <c r="H152" s="14">
        <v>18</v>
      </c>
      <c r="I152" s="14">
        <v>1</v>
      </c>
      <c r="J152" s="13" t="s">
        <v>216</v>
      </c>
      <c r="K152" s="135" t="s">
        <v>396</v>
      </c>
      <c r="L152" s="156" t="s">
        <v>695</v>
      </c>
      <c r="M152" s="156" t="s">
        <v>696</v>
      </c>
      <c r="N152" s="151" t="s">
        <v>641</v>
      </c>
      <c r="O152" s="151" t="s">
        <v>631</v>
      </c>
      <c r="P152" s="130" t="s">
        <v>427</v>
      </c>
      <c r="Q152" s="166" t="s">
        <v>645</v>
      </c>
      <c r="R152" s="173">
        <v>4400000</v>
      </c>
      <c r="S152" s="167">
        <v>0</v>
      </c>
      <c r="T152" s="122" t="s">
        <v>453</v>
      </c>
      <c r="U152" s="122" t="s">
        <v>465</v>
      </c>
      <c r="V152" s="122" t="s">
        <v>245</v>
      </c>
      <c r="W152" s="112" t="s">
        <v>245</v>
      </c>
      <c r="X152" s="122" t="s">
        <v>299</v>
      </c>
      <c r="Y152" s="128" t="s">
        <v>454</v>
      </c>
    </row>
    <row r="153" spans="1:25" ht="50.1" customHeight="1" x14ac:dyDescent="0.25">
      <c r="A153" s="110"/>
      <c r="B153" s="113"/>
      <c r="C153" s="110"/>
      <c r="D153" s="129"/>
      <c r="E153" s="122"/>
      <c r="F153" s="14">
        <v>25</v>
      </c>
      <c r="G153" s="128"/>
      <c r="H153" s="197">
        <v>23</v>
      </c>
      <c r="I153" s="112">
        <v>2</v>
      </c>
      <c r="J153" s="148" t="s">
        <v>179</v>
      </c>
      <c r="K153" s="137"/>
      <c r="L153" s="128"/>
      <c r="M153" s="128"/>
      <c r="N153" s="151"/>
      <c r="O153" s="151"/>
      <c r="P153" s="131"/>
      <c r="Q153" s="166"/>
      <c r="R153" s="173"/>
      <c r="S153" s="167"/>
      <c r="T153" s="122"/>
      <c r="U153" s="122"/>
      <c r="V153" s="122"/>
      <c r="W153" s="139"/>
      <c r="X153" s="122"/>
      <c r="Y153" s="128"/>
    </row>
    <row r="154" spans="1:25" ht="50.1" customHeight="1" x14ac:dyDescent="0.25">
      <c r="A154" s="110"/>
      <c r="B154" s="113"/>
      <c r="C154" s="110"/>
      <c r="D154" s="129"/>
      <c r="E154" s="122"/>
      <c r="F154" s="14">
        <v>23</v>
      </c>
      <c r="G154" s="128"/>
      <c r="H154" s="198"/>
      <c r="I154" s="149"/>
      <c r="J154" s="148"/>
      <c r="K154" s="137"/>
      <c r="L154" s="128"/>
      <c r="M154" s="128"/>
      <c r="N154" s="151"/>
      <c r="O154" s="151"/>
      <c r="P154" s="131"/>
      <c r="Q154" s="166"/>
      <c r="R154" s="173"/>
      <c r="S154" s="167"/>
      <c r="T154" s="122"/>
      <c r="U154" s="122"/>
      <c r="V154" s="122"/>
      <c r="W154" s="139"/>
      <c r="X154" s="122"/>
      <c r="Y154" s="128"/>
    </row>
    <row r="155" spans="1:25" ht="50.1" customHeight="1" x14ac:dyDescent="0.25">
      <c r="A155" s="110"/>
      <c r="B155" s="113"/>
      <c r="C155" s="110"/>
      <c r="D155" s="129"/>
      <c r="E155" s="122"/>
      <c r="F155" s="14">
        <v>22</v>
      </c>
      <c r="G155" s="128"/>
      <c r="H155" s="25">
        <v>22</v>
      </c>
      <c r="I155" s="14">
        <v>3</v>
      </c>
      <c r="J155" s="13" t="s">
        <v>180</v>
      </c>
      <c r="K155" s="137"/>
      <c r="L155" s="128"/>
      <c r="M155" s="128"/>
      <c r="N155" s="151"/>
      <c r="O155" s="151"/>
      <c r="P155" s="131"/>
      <c r="Q155" s="166"/>
      <c r="R155" s="173"/>
      <c r="S155" s="167"/>
      <c r="T155" s="122"/>
      <c r="U155" s="122"/>
      <c r="V155" s="122"/>
      <c r="W155" s="139"/>
      <c r="X155" s="122"/>
      <c r="Y155" s="128"/>
    </row>
    <row r="156" spans="1:25" ht="50.1" customHeight="1" x14ac:dyDescent="0.25">
      <c r="A156" s="110"/>
      <c r="B156" s="113"/>
      <c r="C156" s="110"/>
      <c r="D156" s="129"/>
      <c r="E156" s="14"/>
      <c r="F156" s="14"/>
      <c r="G156" s="128"/>
      <c r="H156" s="68" t="s">
        <v>335</v>
      </c>
      <c r="I156" s="88">
        <v>4</v>
      </c>
      <c r="J156" s="89" t="s">
        <v>181</v>
      </c>
      <c r="K156" s="137"/>
      <c r="L156" s="128"/>
      <c r="M156" s="128"/>
      <c r="N156" s="151"/>
      <c r="O156" s="151"/>
      <c r="P156" s="131"/>
      <c r="Q156" s="166"/>
      <c r="R156" s="173"/>
      <c r="S156" s="167"/>
      <c r="T156" s="122"/>
      <c r="U156" s="122"/>
      <c r="V156" s="122"/>
      <c r="W156" s="139"/>
      <c r="X156" s="122"/>
      <c r="Y156" s="128"/>
    </row>
    <row r="157" spans="1:25" ht="50.1" customHeight="1" x14ac:dyDescent="0.25">
      <c r="A157" s="110"/>
      <c r="B157" s="113"/>
      <c r="C157" s="110"/>
      <c r="D157" s="129"/>
      <c r="E157" s="14"/>
      <c r="F157" s="14"/>
      <c r="G157" s="128"/>
      <c r="H157" s="68" t="s">
        <v>335</v>
      </c>
      <c r="I157" s="88">
        <v>5</v>
      </c>
      <c r="J157" s="89" t="s">
        <v>182</v>
      </c>
      <c r="K157" s="136"/>
      <c r="L157" s="128"/>
      <c r="M157" s="128"/>
      <c r="N157" s="151"/>
      <c r="O157" s="151"/>
      <c r="P157" s="132"/>
      <c r="Q157" s="166"/>
      <c r="R157" s="173"/>
      <c r="S157" s="167"/>
      <c r="T157" s="122"/>
      <c r="U157" s="122"/>
      <c r="V157" s="122"/>
      <c r="W157" s="133"/>
      <c r="X157" s="122"/>
      <c r="Y157" s="128"/>
    </row>
    <row r="158" spans="1:25" ht="90" customHeight="1" x14ac:dyDescent="0.25">
      <c r="A158" s="110"/>
      <c r="B158" s="113"/>
      <c r="C158" s="110"/>
      <c r="D158" s="129">
        <f>D152+1</f>
        <v>54</v>
      </c>
      <c r="E158" s="14" t="s">
        <v>202</v>
      </c>
      <c r="F158" s="14">
        <v>24</v>
      </c>
      <c r="G158" s="128" t="s">
        <v>51</v>
      </c>
      <c r="H158" s="14">
        <v>24</v>
      </c>
      <c r="I158" s="14">
        <v>1</v>
      </c>
      <c r="J158" s="13" t="s">
        <v>183</v>
      </c>
      <c r="K158" s="128" t="s">
        <v>397</v>
      </c>
      <c r="L158" s="128" t="s">
        <v>479</v>
      </c>
      <c r="M158" s="128" t="s">
        <v>698</v>
      </c>
      <c r="N158" s="151" t="s">
        <v>641</v>
      </c>
      <c r="O158" s="151" t="s">
        <v>631</v>
      </c>
      <c r="P158" s="130" t="s">
        <v>427</v>
      </c>
      <c r="Q158" s="190" t="s">
        <v>644</v>
      </c>
      <c r="R158" s="167">
        <v>865575</v>
      </c>
      <c r="S158" s="167">
        <v>0</v>
      </c>
      <c r="T158" s="122" t="s">
        <v>263</v>
      </c>
      <c r="U158" s="122" t="s">
        <v>465</v>
      </c>
      <c r="V158" s="122" t="s">
        <v>245</v>
      </c>
      <c r="W158" s="112" t="s">
        <v>245</v>
      </c>
      <c r="X158" s="122" t="s">
        <v>300</v>
      </c>
      <c r="Y158" s="128" t="s">
        <v>480</v>
      </c>
    </row>
    <row r="159" spans="1:25" ht="90" customHeight="1" x14ac:dyDescent="0.25">
      <c r="A159" s="110"/>
      <c r="B159" s="113"/>
      <c r="C159" s="110"/>
      <c r="D159" s="129"/>
      <c r="E159" s="14"/>
      <c r="F159" s="14"/>
      <c r="G159" s="128"/>
      <c r="H159" s="14">
        <v>22</v>
      </c>
      <c r="I159" s="14">
        <v>2</v>
      </c>
      <c r="J159" s="13" t="s">
        <v>184</v>
      </c>
      <c r="K159" s="128"/>
      <c r="L159" s="128"/>
      <c r="M159" s="128"/>
      <c r="N159" s="151"/>
      <c r="O159" s="151"/>
      <c r="P159" s="131"/>
      <c r="Q159" s="190"/>
      <c r="R159" s="167"/>
      <c r="S159" s="167"/>
      <c r="T159" s="122"/>
      <c r="U159" s="122"/>
      <c r="V159" s="122"/>
      <c r="W159" s="139"/>
      <c r="X159" s="122"/>
      <c r="Y159" s="128"/>
    </row>
    <row r="160" spans="1:25" ht="90" customHeight="1" x14ac:dyDescent="0.25">
      <c r="A160" s="110"/>
      <c r="B160" s="113"/>
      <c r="C160" s="110"/>
      <c r="D160" s="129"/>
      <c r="E160" s="14" t="s">
        <v>199</v>
      </c>
      <c r="F160" s="14">
        <v>83</v>
      </c>
      <c r="G160" s="128"/>
      <c r="H160" s="14" t="s">
        <v>465</v>
      </c>
      <c r="I160" s="14">
        <v>3</v>
      </c>
      <c r="J160" s="13" t="s">
        <v>185</v>
      </c>
      <c r="K160" s="128"/>
      <c r="L160" s="128"/>
      <c r="M160" s="128"/>
      <c r="N160" s="151"/>
      <c r="O160" s="151"/>
      <c r="P160" s="132"/>
      <c r="Q160" s="190"/>
      <c r="R160" s="167"/>
      <c r="S160" s="167"/>
      <c r="T160" s="122"/>
      <c r="U160" s="122"/>
      <c r="V160" s="122"/>
      <c r="W160" s="133"/>
      <c r="X160" s="122"/>
      <c r="Y160" s="128"/>
    </row>
    <row r="161" spans="1:25" ht="94.5" customHeight="1" x14ac:dyDescent="0.25">
      <c r="A161" s="110"/>
      <c r="B161" s="113"/>
      <c r="C161" s="110"/>
      <c r="D161" s="129">
        <f>D158+1</f>
        <v>55</v>
      </c>
      <c r="E161" s="122" t="s">
        <v>202</v>
      </c>
      <c r="F161" s="14">
        <v>25</v>
      </c>
      <c r="G161" s="128" t="s">
        <v>52</v>
      </c>
      <c r="H161" s="14">
        <v>25</v>
      </c>
      <c r="I161" s="14">
        <v>1</v>
      </c>
      <c r="J161" s="13" t="s">
        <v>217</v>
      </c>
      <c r="K161" s="128" t="s">
        <v>398</v>
      </c>
      <c r="L161" s="156" t="s">
        <v>482</v>
      </c>
      <c r="M161" s="128" t="s">
        <v>697</v>
      </c>
      <c r="N161" s="151" t="s">
        <v>641</v>
      </c>
      <c r="O161" s="151" t="s">
        <v>631</v>
      </c>
      <c r="P161" s="130" t="s">
        <v>427</v>
      </c>
      <c r="Q161" s="166" t="s">
        <v>645</v>
      </c>
      <c r="R161" s="167">
        <v>500000</v>
      </c>
      <c r="S161" s="167">
        <v>0</v>
      </c>
      <c r="T161" s="122" t="s">
        <v>453</v>
      </c>
      <c r="U161" s="122" t="s">
        <v>481</v>
      </c>
      <c r="V161" s="122" t="s">
        <v>248</v>
      </c>
      <c r="W161" s="112" t="s">
        <v>245</v>
      </c>
      <c r="X161" s="122" t="s">
        <v>301</v>
      </c>
      <c r="Y161" s="128" t="s">
        <v>557</v>
      </c>
    </row>
    <row r="162" spans="1:25" ht="94.5" customHeight="1" x14ac:dyDescent="0.25">
      <c r="A162" s="110"/>
      <c r="B162" s="113"/>
      <c r="C162" s="110"/>
      <c r="D162" s="129"/>
      <c r="E162" s="122"/>
      <c r="F162" s="14">
        <v>25</v>
      </c>
      <c r="G162" s="128"/>
      <c r="H162" s="14">
        <v>25</v>
      </c>
      <c r="I162" s="14">
        <v>2</v>
      </c>
      <c r="J162" s="13" t="s">
        <v>218</v>
      </c>
      <c r="K162" s="128"/>
      <c r="L162" s="128"/>
      <c r="M162" s="128"/>
      <c r="N162" s="151"/>
      <c r="O162" s="151"/>
      <c r="P162" s="131"/>
      <c r="Q162" s="166"/>
      <c r="R162" s="167"/>
      <c r="S162" s="167"/>
      <c r="T162" s="122"/>
      <c r="U162" s="122"/>
      <c r="V162" s="122"/>
      <c r="W162" s="139"/>
      <c r="X162" s="122"/>
      <c r="Y162" s="128"/>
    </row>
    <row r="163" spans="1:25" ht="94.5" customHeight="1" x14ac:dyDescent="0.25">
      <c r="A163" s="110"/>
      <c r="B163" s="113"/>
      <c r="C163" s="110"/>
      <c r="D163" s="129"/>
      <c r="E163" s="14"/>
      <c r="F163" s="24" t="s">
        <v>203</v>
      </c>
      <c r="G163" s="128"/>
      <c r="H163" s="14">
        <v>22</v>
      </c>
      <c r="I163" s="14">
        <v>3</v>
      </c>
      <c r="J163" s="13" t="s">
        <v>219</v>
      </c>
      <c r="K163" s="128"/>
      <c r="L163" s="128"/>
      <c r="M163" s="128"/>
      <c r="N163" s="151"/>
      <c r="O163" s="151"/>
      <c r="P163" s="131"/>
      <c r="Q163" s="166"/>
      <c r="R163" s="167"/>
      <c r="S163" s="167"/>
      <c r="T163" s="122"/>
      <c r="U163" s="122"/>
      <c r="V163" s="122"/>
      <c r="W163" s="139"/>
      <c r="X163" s="122"/>
      <c r="Y163" s="128"/>
    </row>
    <row r="164" spans="1:25" ht="94.5" customHeight="1" x14ac:dyDescent="0.25">
      <c r="A164" s="110"/>
      <c r="B164" s="114"/>
      <c r="C164" s="111"/>
      <c r="D164" s="129"/>
      <c r="E164" s="14"/>
      <c r="F164" s="14"/>
      <c r="G164" s="128"/>
      <c r="H164" s="14">
        <v>22</v>
      </c>
      <c r="I164" s="14">
        <v>4</v>
      </c>
      <c r="J164" s="13" t="s">
        <v>186</v>
      </c>
      <c r="K164" s="128"/>
      <c r="L164" s="128"/>
      <c r="M164" s="128"/>
      <c r="N164" s="151"/>
      <c r="O164" s="151"/>
      <c r="P164" s="132"/>
      <c r="Q164" s="166"/>
      <c r="R164" s="167"/>
      <c r="S164" s="167"/>
      <c r="T164" s="122"/>
      <c r="U164" s="122"/>
      <c r="V164" s="122"/>
      <c r="W164" s="133"/>
      <c r="X164" s="122"/>
      <c r="Y164" s="128"/>
    </row>
    <row r="165" spans="1:25" ht="159.94999999999999" customHeight="1" x14ac:dyDescent="0.25">
      <c r="A165" s="110"/>
      <c r="B165" s="112">
        <v>23</v>
      </c>
      <c r="C165" s="109" t="s">
        <v>334</v>
      </c>
      <c r="D165" s="146">
        <f>D161+1</f>
        <v>56</v>
      </c>
      <c r="E165" s="112" t="s">
        <v>200</v>
      </c>
      <c r="F165" s="14">
        <v>95</v>
      </c>
      <c r="G165" s="135" t="s">
        <v>194</v>
      </c>
      <c r="H165" s="14">
        <v>95</v>
      </c>
      <c r="I165" s="14">
        <v>1</v>
      </c>
      <c r="J165" s="13" t="s">
        <v>195</v>
      </c>
      <c r="K165" s="135" t="s">
        <v>399</v>
      </c>
      <c r="L165" s="135" t="s">
        <v>708</v>
      </c>
      <c r="M165" s="135" t="s">
        <v>553</v>
      </c>
      <c r="N165" s="192" t="s">
        <v>640</v>
      </c>
      <c r="O165" s="203" t="s">
        <v>630</v>
      </c>
      <c r="P165" s="203" t="s">
        <v>432</v>
      </c>
      <c r="Q165" s="168" t="s">
        <v>644</v>
      </c>
      <c r="R165" s="170">
        <v>47000000</v>
      </c>
      <c r="S165" s="170">
        <v>0</v>
      </c>
      <c r="T165" s="112" t="s">
        <v>590</v>
      </c>
      <c r="U165" s="112" t="s">
        <v>271</v>
      </c>
      <c r="V165" s="112" t="s">
        <v>456</v>
      </c>
      <c r="W165" s="112" t="s">
        <v>455</v>
      </c>
      <c r="X165" s="112" t="s">
        <v>302</v>
      </c>
      <c r="Y165" s="141" t="s">
        <v>709</v>
      </c>
    </row>
    <row r="166" spans="1:25" ht="159.94999999999999" customHeight="1" x14ac:dyDescent="0.25">
      <c r="A166" s="110"/>
      <c r="B166" s="113"/>
      <c r="C166" s="110"/>
      <c r="D166" s="152"/>
      <c r="E166" s="133"/>
      <c r="F166" s="14">
        <v>104</v>
      </c>
      <c r="G166" s="128"/>
      <c r="H166" s="14">
        <v>104</v>
      </c>
      <c r="I166" s="14">
        <v>2</v>
      </c>
      <c r="J166" s="13" t="s">
        <v>247</v>
      </c>
      <c r="K166" s="128"/>
      <c r="L166" s="137"/>
      <c r="M166" s="128"/>
      <c r="N166" s="195"/>
      <c r="O166" s="206"/>
      <c r="P166" s="206"/>
      <c r="Q166" s="207"/>
      <c r="R166" s="167"/>
      <c r="S166" s="167"/>
      <c r="T166" s="122"/>
      <c r="U166" s="122"/>
      <c r="V166" s="122"/>
      <c r="W166" s="139"/>
      <c r="X166" s="122"/>
      <c r="Y166" s="124"/>
    </row>
    <row r="167" spans="1:25" ht="159.94999999999999" customHeight="1" x14ac:dyDescent="0.25">
      <c r="A167" s="110"/>
      <c r="B167" s="113"/>
      <c r="C167" s="110"/>
      <c r="D167" s="153"/>
      <c r="E167" s="14"/>
      <c r="F167" s="14"/>
      <c r="G167" s="136"/>
      <c r="H167" s="68" t="s">
        <v>335</v>
      </c>
      <c r="I167" s="88">
        <v>3</v>
      </c>
      <c r="J167" s="89" t="s">
        <v>187</v>
      </c>
      <c r="K167" s="136"/>
      <c r="L167" s="136"/>
      <c r="M167" s="136"/>
      <c r="N167" s="194"/>
      <c r="O167" s="204"/>
      <c r="P167" s="204"/>
      <c r="Q167" s="169"/>
      <c r="R167" s="172"/>
      <c r="S167" s="172"/>
      <c r="T167" s="133"/>
      <c r="U167" s="133"/>
      <c r="V167" s="133"/>
      <c r="W167" s="133"/>
      <c r="X167" s="133"/>
      <c r="Y167" s="125"/>
    </row>
    <row r="168" spans="1:25" ht="72" customHeight="1" x14ac:dyDescent="0.25">
      <c r="A168" s="110"/>
      <c r="B168" s="113"/>
      <c r="C168" s="110"/>
      <c r="D168" s="129">
        <f>D165+1</f>
        <v>57</v>
      </c>
      <c r="E168" s="14" t="s">
        <v>200</v>
      </c>
      <c r="F168" s="14">
        <v>96</v>
      </c>
      <c r="G168" s="128" t="s">
        <v>53</v>
      </c>
      <c r="H168" s="14"/>
      <c r="I168" s="14">
        <v>1</v>
      </c>
      <c r="J168" s="13" t="s">
        <v>188</v>
      </c>
      <c r="K168" s="128" t="s">
        <v>400</v>
      </c>
      <c r="L168" s="128" t="s">
        <v>614</v>
      </c>
      <c r="M168" s="156" t="s">
        <v>526</v>
      </c>
      <c r="N168" s="151" t="s">
        <v>641</v>
      </c>
      <c r="O168" s="151" t="s">
        <v>630</v>
      </c>
      <c r="P168" s="130" t="s">
        <v>427</v>
      </c>
      <c r="Q168" s="166" t="s">
        <v>645</v>
      </c>
      <c r="R168" s="173">
        <v>22941.37</v>
      </c>
      <c r="S168" s="173">
        <v>3680312</v>
      </c>
      <c r="T168" s="122" t="s">
        <v>256</v>
      </c>
      <c r="U168" s="122" t="s">
        <v>262</v>
      </c>
      <c r="V168" s="122" t="s">
        <v>464</v>
      </c>
      <c r="W168" s="122" t="s">
        <v>445</v>
      </c>
      <c r="X168" s="134" t="s">
        <v>511</v>
      </c>
      <c r="Y168" s="128" t="s">
        <v>527</v>
      </c>
    </row>
    <row r="169" spans="1:25" ht="60" customHeight="1" x14ac:dyDescent="0.25">
      <c r="A169" s="110"/>
      <c r="B169" s="113"/>
      <c r="C169" s="110"/>
      <c r="D169" s="129"/>
      <c r="E169" s="14"/>
      <c r="F169" s="24" t="s">
        <v>203</v>
      </c>
      <c r="G169" s="128"/>
      <c r="H169" s="24"/>
      <c r="I169" s="14">
        <v>2</v>
      </c>
      <c r="J169" s="13" t="s">
        <v>189</v>
      </c>
      <c r="K169" s="128"/>
      <c r="L169" s="128"/>
      <c r="M169" s="157"/>
      <c r="N169" s="151"/>
      <c r="O169" s="151"/>
      <c r="P169" s="131"/>
      <c r="Q169" s="166"/>
      <c r="R169" s="173"/>
      <c r="S169" s="173"/>
      <c r="T169" s="122"/>
      <c r="U169" s="122"/>
      <c r="V169" s="122"/>
      <c r="W169" s="128"/>
      <c r="X169" s="138"/>
      <c r="Y169" s="128"/>
    </row>
    <row r="170" spans="1:25" ht="60" customHeight="1" thickBot="1" x14ac:dyDescent="0.3">
      <c r="A170" s="110"/>
      <c r="B170" s="113"/>
      <c r="C170" s="110"/>
      <c r="D170" s="129"/>
      <c r="E170" s="14"/>
      <c r="F170" s="24" t="s">
        <v>203</v>
      </c>
      <c r="G170" s="128"/>
      <c r="H170" s="68" t="s">
        <v>335</v>
      </c>
      <c r="I170" s="14">
        <v>3</v>
      </c>
      <c r="J170" s="13" t="s">
        <v>190</v>
      </c>
      <c r="K170" s="128"/>
      <c r="L170" s="128"/>
      <c r="M170" s="158"/>
      <c r="N170" s="151"/>
      <c r="O170" s="151"/>
      <c r="P170" s="132"/>
      <c r="Q170" s="166"/>
      <c r="R170" s="173"/>
      <c r="S170" s="173"/>
      <c r="T170" s="122"/>
      <c r="U170" s="122"/>
      <c r="V170" s="122"/>
      <c r="W170" s="128"/>
      <c r="X170" s="138"/>
      <c r="Y170" s="128"/>
    </row>
    <row r="171" spans="1:25" ht="150" customHeight="1" x14ac:dyDescent="0.25">
      <c r="A171" s="110"/>
      <c r="B171" s="113"/>
      <c r="C171" s="110"/>
      <c r="D171" s="129">
        <f>D168+1</f>
        <v>58</v>
      </c>
      <c r="E171" s="14"/>
      <c r="F171" s="14"/>
      <c r="G171" s="128" t="s">
        <v>54</v>
      </c>
      <c r="H171" s="68" t="s">
        <v>335</v>
      </c>
      <c r="I171" s="88">
        <v>1</v>
      </c>
      <c r="J171" s="89" t="s">
        <v>191</v>
      </c>
      <c r="K171" s="128" t="s">
        <v>401</v>
      </c>
      <c r="L171" s="128" t="s">
        <v>611</v>
      </c>
      <c r="M171" s="128" t="s">
        <v>603</v>
      </c>
      <c r="N171" s="151" t="s">
        <v>639</v>
      </c>
      <c r="O171" s="151" t="s">
        <v>630</v>
      </c>
      <c r="P171" s="130" t="s">
        <v>427</v>
      </c>
      <c r="Q171" s="190" t="s">
        <v>644</v>
      </c>
      <c r="R171" s="167" t="s">
        <v>465</v>
      </c>
      <c r="S171" s="167" t="s">
        <v>465</v>
      </c>
      <c r="T171" s="122" t="s">
        <v>229</v>
      </c>
      <c r="U171" s="122" t="s">
        <v>531</v>
      </c>
      <c r="V171" s="122"/>
      <c r="W171" s="122" t="s">
        <v>273</v>
      </c>
      <c r="X171" s="122" t="s">
        <v>466</v>
      </c>
      <c r="Y171" s="128"/>
    </row>
    <row r="172" spans="1:25" ht="150" customHeight="1" x14ac:dyDescent="0.25">
      <c r="A172" s="110"/>
      <c r="B172" s="113"/>
      <c r="C172" s="110"/>
      <c r="D172" s="129"/>
      <c r="E172" s="14"/>
      <c r="F172" s="14"/>
      <c r="G172" s="128"/>
      <c r="H172" s="68" t="s">
        <v>335</v>
      </c>
      <c r="I172" s="88">
        <v>2</v>
      </c>
      <c r="J172" s="89" t="s">
        <v>192</v>
      </c>
      <c r="K172" s="128"/>
      <c r="L172" s="128"/>
      <c r="M172" s="128"/>
      <c r="N172" s="151"/>
      <c r="O172" s="151"/>
      <c r="P172" s="131"/>
      <c r="Q172" s="190"/>
      <c r="R172" s="167"/>
      <c r="S172" s="167"/>
      <c r="T172" s="122"/>
      <c r="U172" s="122"/>
      <c r="V172" s="122"/>
      <c r="W172" s="128"/>
      <c r="X172" s="122"/>
      <c r="Y172" s="128"/>
    </row>
    <row r="173" spans="1:25" ht="150" customHeight="1" thickBot="1" x14ac:dyDescent="0.3">
      <c r="A173" s="111"/>
      <c r="B173" s="114"/>
      <c r="C173" s="111"/>
      <c r="D173" s="129"/>
      <c r="E173" s="14"/>
      <c r="F173" s="14"/>
      <c r="G173" s="128"/>
      <c r="H173" s="68" t="s">
        <v>335</v>
      </c>
      <c r="I173" s="88">
        <v>3</v>
      </c>
      <c r="J173" s="89" t="s">
        <v>193</v>
      </c>
      <c r="K173" s="128"/>
      <c r="L173" s="128"/>
      <c r="M173" s="159"/>
      <c r="N173" s="151"/>
      <c r="O173" s="151"/>
      <c r="P173" s="132"/>
      <c r="Q173" s="190"/>
      <c r="R173" s="167"/>
      <c r="S173" s="167"/>
      <c r="T173" s="122"/>
      <c r="U173" s="122"/>
      <c r="V173" s="122"/>
      <c r="W173" s="128"/>
      <c r="X173" s="122"/>
      <c r="Y173" s="128"/>
    </row>
    <row r="174" spans="1:25" ht="20.25" hidden="1" thickBot="1" x14ac:dyDescent="0.35">
      <c r="H174" s="21"/>
      <c r="J174" s="6"/>
      <c r="K174" s="6"/>
      <c r="N174" s="100"/>
      <c r="W174" s="15"/>
    </row>
    <row r="175" spans="1:25" ht="60.75" hidden="1" thickBot="1" x14ac:dyDescent="0.35">
      <c r="D175" s="83" t="s">
        <v>196</v>
      </c>
      <c r="E175" s="3"/>
      <c r="F175" s="4" t="s">
        <v>197</v>
      </c>
      <c r="J175" s="6"/>
      <c r="K175" s="6"/>
      <c r="N175" s="100"/>
      <c r="W175" s="15"/>
    </row>
    <row r="176" spans="1:25" ht="20.25" hidden="1" thickBot="1" x14ac:dyDescent="0.35">
      <c r="D176" s="83">
        <v>1</v>
      </c>
      <c r="E176" s="3"/>
      <c r="F176" s="22">
        <f t="shared" ref="F176:F215" si="0">COUNTIF($F$6:$F$173,D176)</f>
        <v>1</v>
      </c>
      <c r="G176" s="23"/>
      <c r="H176" s="16"/>
      <c r="I176" s="7"/>
      <c r="N176" s="100"/>
      <c r="W176" s="15"/>
    </row>
    <row r="177" spans="4:23" ht="20.25" hidden="1" thickBot="1" x14ac:dyDescent="0.35">
      <c r="D177" s="83">
        <f>D176+1</f>
        <v>2</v>
      </c>
      <c r="E177" s="3"/>
      <c r="F177" s="22">
        <f t="shared" si="0"/>
        <v>1</v>
      </c>
      <c r="G177" s="23"/>
      <c r="H177" s="16"/>
      <c r="I177" s="7"/>
      <c r="N177" s="100"/>
      <c r="W177" s="15"/>
    </row>
    <row r="178" spans="4:23" ht="20.25" hidden="1" thickBot="1" x14ac:dyDescent="0.35">
      <c r="D178" s="83">
        <f t="shared" ref="D178:D241" si="1">D177+1</f>
        <v>3</v>
      </c>
      <c r="E178" s="3"/>
      <c r="F178" s="22">
        <f t="shared" si="0"/>
        <v>1</v>
      </c>
      <c r="G178" s="23"/>
      <c r="H178" s="16"/>
      <c r="I178" s="7"/>
      <c r="N178" s="100"/>
      <c r="W178" s="15"/>
    </row>
    <row r="179" spans="4:23" ht="20.25" hidden="1" thickBot="1" x14ac:dyDescent="0.35">
      <c r="D179" s="83">
        <f t="shared" si="1"/>
        <v>4</v>
      </c>
      <c r="E179" s="3"/>
      <c r="F179" s="22">
        <f t="shared" si="0"/>
        <v>2</v>
      </c>
      <c r="G179" s="23"/>
      <c r="H179" s="16"/>
      <c r="I179" s="7"/>
      <c r="N179" s="100"/>
      <c r="W179" s="15"/>
    </row>
    <row r="180" spans="4:23" ht="20.25" hidden="1" thickBot="1" x14ac:dyDescent="0.35">
      <c r="D180" s="83">
        <f t="shared" si="1"/>
        <v>5</v>
      </c>
      <c r="E180" s="3"/>
      <c r="F180" s="22">
        <f t="shared" si="0"/>
        <v>1</v>
      </c>
      <c r="G180" s="23"/>
      <c r="H180" s="16"/>
      <c r="I180" s="7"/>
      <c r="N180" s="100"/>
      <c r="W180" s="15"/>
    </row>
    <row r="181" spans="4:23" ht="20.25" hidden="1" thickBot="1" x14ac:dyDescent="0.35">
      <c r="D181" s="83">
        <f t="shared" si="1"/>
        <v>6</v>
      </c>
      <c r="E181" s="3"/>
      <c r="F181" s="22">
        <f t="shared" si="0"/>
        <v>1</v>
      </c>
      <c r="G181" s="23"/>
      <c r="H181" s="16"/>
      <c r="I181" s="7"/>
      <c r="N181" s="100"/>
      <c r="W181" s="15"/>
    </row>
    <row r="182" spans="4:23" ht="20.25" hidden="1" thickBot="1" x14ac:dyDescent="0.35">
      <c r="D182" s="83">
        <f t="shared" si="1"/>
        <v>7</v>
      </c>
      <c r="E182" s="3"/>
      <c r="F182" s="22">
        <f t="shared" si="0"/>
        <v>2</v>
      </c>
      <c r="G182" s="23"/>
      <c r="H182" s="16"/>
      <c r="I182" s="7"/>
      <c r="N182" s="100"/>
      <c r="W182" s="15"/>
    </row>
    <row r="183" spans="4:23" ht="20.25" hidden="1" thickBot="1" x14ac:dyDescent="0.35">
      <c r="D183" s="83">
        <f t="shared" si="1"/>
        <v>8</v>
      </c>
      <c r="E183" s="3"/>
      <c r="F183" s="22">
        <f t="shared" si="0"/>
        <v>1</v>
      </c>
      <c r="G183" s="23"/>
      <c r="H183" s="16"/>
      <c r="I183" s="7"/>
      <c r="N183" s="100"/>
      <c r="W183" s="15"/>
    </row>
    <row r="184" spans="4:23" ht="20.25" hidden="1" thickBot="1" x14ac:dyDescent="0.35">
      <c r="D184" s="83">
        <f t="shared" si="1"/>
        <v>9</v>
      </c>
      <c r="E184" s="3"/>
      <c r="F184" s="22">
        <f t="shared" si="0"/>
        <v>0</v>
      </c>
      <c r="G184" s="23"/>
      <c r="H184" s="16"/>
      <c r="I184" s="7"/>
      <c r="N184" s="100"/>
      <c r="W184" s="15"/>
    </row>
    <row r="185" spans="4:23" ht="20.25" hidden="1" thickBot="1" x14ac:dyDescent="0.35">
      <c r="D185" s="83">
        <f t="shared" si="1"/>
        <v>10</v>
      </c>
      <c r="E185" s="3"/>
      <c r="F185" s="22">
        <f t="shared" si="0"/>
        <v>1</v>
      </c>
      <c r="G185" s="23"/>
      <c r="H185" s="16"/>
      <c r="I185" s="7"/>
      <c r="N185" s="100"/>
      <c r="W185" s="15"/>
    </row>
    <row r="186" spans="4:23" ht="20.25" hidden="1" thickBot="1" x14ac:dyDescent="0.35">
      <c r="D186" s="83">
        <f t="shared" si="1"/>
        <v>11</v>
      </c>
      <c r="E186" s="3"/>
      <c r="F186" s="22">
        <f t="shared" si="0"/>
        <v>1</v>
      </c>
      <c r="G186" s="23"/>
      <c r="H186" s="16"/>
      <c r="I186" s="7"/>
      <c r="N186" s="100"/>
      <c r="W186" s="15"/>
    </row>
    <row r="187" spans="4:23" ht="20.25" hidden="1" thickBot="1" x14ac:dyDescent="0.35">
      <c r="D187" s="83">
        <f t="shared" si="1"/>
        <v>12</v>
      </c>
      <c r="E187" s="3"/>
      <c r="F187" s="22">
        <f t="shared" si="0"/>
        <v>0</v>
      </c>
      <c r="G187" s="23"/>
      <c r="H187" s="16"/>
      <c r="I187" s="7"/>
      <c r="N187" s="100"/>
      <c r="W187" s="15"/>
    </row>
    <row r="188" spans="4:23" ht="20.25" hidden="1" thickBot="1" x14ac:dyDescent="0.35">
      <c r="D188" s="83">
        <f t="shared" si="1"/>
        <v>13</v>
      </c>
      <c r="E188" s="3"/>
      <c r="F188" s="22">
        <f t="shared" si="0"/>
        <v>1</v>
      </c>
      <c r="G188" s="23"/>
      <c r="H188" s="16"/>
      <c r="I188" s="7"/>
      <c r="N188" s="100"/>
      <c r="W188" s="15"/>
    </row>
    <row r="189" spans="4:23" ht="20.25" hidden="1" thickBot="1" x14ac:dyDescent="0.35">
      <c r="D189" s="83">
        <f t="shared" si="1"/>
        <v>14</v>
      </c>
      <c r="E189" s="3"/>
      <c r="F189" s="22">
        <f t="shared" si="0"/>
        <v>0</v>
      </c>
      <c r="G189" s="23"/>
      <c r="H189" s="16"/>
      <c r="I189" s="7"/>
      <c r="N189" s="100"/>
      <c r="W189" s="15"/>
    </row>
    <row r="190" spans="4:23" ht="20.25" hidden="1" thickBot="1" x14ac:dyDescent="0.35">
      <c r="D190" s="83">
        <f t="shared" si="1"/>
        <v>15</v>
      </c>
      <c r="E190" s="3"/>
      <c r="F190" s="22">
        <f t="shared" si="0"/>
        <v>0</v>
      </c>
      <c r="G190" s="23"/>
      <c r="H190" s="16"/>
      <c r="I190" s="7"/>
      <c r="N190" s="100"/>
      <c r="W190" s="15"/>
    </row>
    <row r="191" spans="4:23" ht="20.25" hidden="1" thickBot="1" x14ac:dyDescent="0.35">
      <c r="D191" s="83">
        <f t="shared" si="1"/>
        <v>16</v>
      </c>
      <c r="E191" s="3"/>
      <c r="F191" s="22">
        <f t="shared" si="0"/>
        <v>0</v>
      </c>
      <c r="G191" s="23"/>
      <c r="H191" s="16"/>
      <c r="I191" s="7"/>
      <c r="N191" s="100"/>
      <c r="W191" s="15"/>
    </row>
    <row r="192" spans="4:23" ht="20.25" hidden="1" thickBot="1" x14ac:dyDescent="0.35">
      <c r="D192" s="83">
        <f t="shared" si="1"/>
        <v>17</v>
      </c>
      <c r="E192" s="3"/>
      <c r="F192" s="22">
        <f t="shared" si="0"/>
        <v>1</v>
      </c>
      <c r="G192" s="23"/>
      <c r="H192" s="16"/>
      <c r="I192" s="7"/>
      <c r="N192" s="100"/>
      <c r="W192" s="15"/>
    </row>
    <row r="193" spans="4:23" ht="20.25" hidden="1" thickBot="1" x14ac:dyDescent="0.35">
      <c r="D193" s="83">
        <f t="shared" si="1"/>
        <v>18</v>
      </c>
      <c r="E193" s="3"/>
      <c r="F193" s="22">
        <f t="shared" si="0"/>
        <v>1</v>
      </c>
      <c r="G193" s="23"/>
      <c r="H193" s="16"/>
      <c r="I193" s="7"/>
      <c r="N193" s="100"/>
      <c r="W193" s="15"/>
    </row>
    <row r="194" spans="4:23" ht="20.25" hidden="1" thickBot="1" x14ac:dyDescent="0.35">
      <c r="D194" s="83">
        <f t="shared" si="1"/>
        <v>19</v>
      </c>
      <c r="E194" s="3"/>
      <c r="F194" s="22">
        <f t="shared" si="0"/>
        <v>1</v>
      </c>
      <c r="G194" s="23"/>
      <c r="H194" s="16"/>
      <c r="I194" s="7"/>
      <c r="N194" s="100"/>
      <c r="W194" s="15"/>
    </row>
    <row r="195" spans="4:23" ht="20.25" hidden="1" thickBot="1" x14ac:dyDescent="0.35">
      <c r="D195" s="83">
        <f t="shared" si="1"/>
        <v>20</v>
      </c>
      <c r="E195" s="3"/>
      <c r="F195" s="22">
        <f t="shared" si="0"/>
        <v>1</v>
      </c>
      <c r="G195" s="23"/>
      <c r="H195" s="16"/>
      <c r="I195" s="7"/>
      <c r="N195" s="100"/>
      <c r="W195" s="15"/>
    </row>
    <row r="196" spans="4:23" ht="20.25" hidden="1" thickBot="1" x14ac:dyDescent="0.35">
      <c r="D196" s="83">
        <f t="shared" si="1"/>
        <v>21</v>
      </c>
      <c r="E196" s="3"/>
      <c r="F196" s="22">
        <f t="shared" si="0"/>
        <v>2</v>
      </c>
      <c r="G196" s="23"/>
      <c r="H196" s="16"/>
      <c r="I196" s="7"/>
      <c r="N196" s="100"/>
      <c r="W196" s="15"/>
    </row>
    <row r="197" spans="4:23" ht="20.25" hidden="1" thickBot="1" x14ac:dyDescent="0.35">
      <c r="D197" s="83">
        <f t="shared" si="1"/>
        <v>22</v>
      </c>
      <c r="E197" s="3"/>
      <c r="F197" s="22">
        <f t="shared" si="0"/>
        <v>1</v>
      </c>
      <c r="G197" s="23"/>
      <c r="H197" s="16"/>
      <c r="I197" s="7"/>
      <c r="N197" s="100"/>
      <c r="W197" s="15"/>
    </row>
    <row r="198" spans="4:23" ht="20.25" hidden="1" thickBot="1" x14ac:dyDescent="0.35">
      <c r="D198" s="83">
        <f t="shared" si="1"/>
        <v>23</v>
      </c>
      <c r="E198" s="3"/>
      <c r="F198" s="22">
        <f t="shared" si="0"/>
        <v>1</v>
      </c>
      <c r="G198" s="23"/>
      <c r="H198" s="16"/>
      <c r="I198" s="7"/>
      <c r="N198" s="100"/>
      <c r="W198" s="15"/>
    </row>
    <row r="199" spans="4:23" ht="20.25" hidden="1" thickBot="1" x14ac:dyDescent="0.35">
      <c r="D199" s="83">
        <f t="shared" si="1"/>
        <v>24</v>
      </c>
      <c r="E199" s="3"/>
      <c r="F199" s="22">
        <f t="shared" si="0"/>
        <v>1</v>
      </c>
      <c r="G199" s="23"/>
      <c r="H199" s="16"/>
      <c r="I199" s="7"/>
      <c r="N199" s="100"/>
      <c r="W199" s="15"/>
    </row>
    <row r="200" spans="4:23" ht="20.25" hidden="1" thickBot="1" x14ac:dyDescent="0.35">
      <c r="D200" s="83">
        <f t="shared" si="1"/>
        <v>25</v>
      </c>
      <c r="E200" s="3"/>
      <c r="F200" s="22">
        <f t="shared" si="0"/>
        <v>3</v>
      </c>
      <c r="G200" s="23"/>
      <c r="H200" s="16"/>
      <c r="I200" s="7"/>
      <c r="N200" s="100"/>
      <c r="W200" s="15"/>
    </row>
    <row r="201" spans="4:23" ht="20.25" hidden="1" thickBot="1" x14ac:dyDescent="0.35">
      <c r="D201" s="83">
        <f t="shared" si="1"/>
        <v>26</v>
      </c>
      <c r="E201" s="3"/>
      <c r="F201" s="22">
        <f t="shared" si="0"/>
        <v>1</v>
      </c>
      <c r="G201" s="23"/>
      <c r="H201" s="16"/>
      <c r="I201" s="7"/>
      <c r="N201" s="100"/>
      <c r="W201" s="15"/>
    </row>
    <row r="202" spans="4:23" ht="20.25" hidden="1" thickBot="1" x14ac:dyDescent="0.35">
      <c r="D202" s="83">
        <f t="shared" si="1"/>
        <v>27</v>
      </c>
      <c r="E202" s="3"/>
      <c r="F202" s="22">
        <f t="shared" si="0"/>
        <v>0</v>
      </c>
      <c r="G202" s="23"/>
      <c r="H202" s="16"/>
      <c r="I202" s="7"/>
      <c r="N202" s="100"/>
      <c r="W202" s="15"/>
    </row>
    <row r="203" spans="4:23" ht="20.25" hidden="1" thickBot="1" x14ac:dyDescent="0.35">
      <c r="D203" s="83">
        <f t="shared" si="1"/>
        <v>28</v>
      </c>
      <c r="E203" s="3"/>
      <c r="F203" s="22">
        <f t="shared" si="0"/>
        <v>0</v>
      </c>
      <c r="G203" s="23"/>
      <c r="H203" s="16"/>
      <c r="I203" s="7"/>
      <c r="N203" s="100"/>
      <c r="W203" s="15"/>
    </row>
    <row r="204" spans="4:23" ht="20.25" hidden="1" thickBot="1" x14ac:dyDescent="0.35">
      <c r="D204" s="83">
        <f t="shared" si="1"/>
        <v>29</v>
      </c>
      <c r="E204" s="3"/>
      <c r="F204" s="22">
        <f t="shared" si="0"/>
        <v>2</v>
      </c>
      <c r="G204" s="23"/>
      <c r="H204" s="16"/>
      <c r="I204" s="7"/>
      <c r="N204" s="100"/>
      <c r="W204" s="15"/>
    </row>
    <row r="205" spans="4:23" ht="20.25" hidden="1" thickBot="1" x14ac:dyDescent="0.35">
      <c r="D205" s="83">
        <f t="shared" si="1"/>
        <v>30</v>
      </c>
      <c r="E205" s="3"/>
      <c r="F205" s="22">
        <f t="shared" si="0"/>
        <v>1</v>
      </c>
      <c r="G205" s="23"/>
      <c r="H205" s="16"/>
      <c r="I205" s="7"/>
      <c r="N205" s="100"/>
      <c r="W205" s="15"/>
    </row>
    <row r="206" spans="4:23" ht="20.25" hidden="1" thickBot="1" x14ac:dyDescent="0.35">
      <c r="D206" s="83">
        <f t="shared" si="1"/>
        <v>31</v>
      </c>
      <c r="E206" s="3"/>
      <c r="F206" s="22">
        <f t="shared" si="0"/>
        <v>1</v>
      </c>
      <c r="G206" s="23"/>
      <c r="H206" s="16"/>
      <c r="I206" s="7"/>
      <c r="N206" s="100"/>
      <c r="W206" s="15"/>
    </row>
    <row r="207" spans="4:23" ht="20.25" hidden="1" thickBot="1" x14ac:dyDescent="0.35">
      <c r="D207" s="83">
        <f t="shared" si="1"/>
        <v>32</v>
      </c>
      <c r="E207" s="3"/>
      <c r="F207" s="22">
        <f t="shared" si="0"/>
        <v>1</v>
      </c>
      <c r="G207" s="23"/>
      <c r="H207" s="16"/>
      <c r="I207" s="7"/>
      <c r="N207" s="100"/>
      <c r="W207" s="15"/>
    </row>
    <row r="208" spans="4:23" ht="20.25" hidden="1" thickBot="1" x14ac:dyDescent="0.35">
      <c r="D208" s="83">
        <f t="shared" si="1"/>
        <v>33</v>
      </c>
      <c r="E208" s="3"/>
      <c r="F208" s="22">
        <f t="shared" si="0"/>
        <v>1</v>
      </c>
      <c r="G208" s="23"/>
      <c r="H208" s="16"/>
      <c r="I208" s="7"/>
      <c r="N208" s="100"/>
      <c r="W208" s="15"/>
    </row>
    <row r="209" spans="4:23" ht="20.25" hidden="1" thickBot="1" x14ac:dyDescent="0.35">
      <c r="D209" s="83">
        <f t="shared" si="1"/>
        <v>34</v>
      </c>
      <c r="E209" s="3"/>
      <c r="F209" s="22">
        <f t="shared" si="0"/>
        <v>2</v>
      </c>
      <c r="G209" s="23"/>
      <c r="H209" s="16"/>
      <c r="I209" s="7"/>
      <c r="N209" s="100"/>
      <c r="W209" s="15"/>
    </row>
    <row r="210" spans="4:23" ht="20.25" hidden="1" thickBot="1" x14ac:dyDescent="0.35">
      <c r="D210" s="83">
        <f t="shared" si="1"/>
        <v>35</v>
      </c>
      <c r="E210" s="3"/>
      <c r="F210" s="22">
        <f t="shared" si="0"/>
        <v>3</v>
      </c>
      <c r="G210" s="23"/>
      <c r="H210" s="16"/>
      <c r="I210" s="7"/>
      <c r="N210" s="100"/>
      <c r="W210" s="15"/>
    </row>
    <row r="211" spans="4:23" ht="20.25" hidden="1" thickBot="1" x14ac:dyDescent="0.35">
      <c r="D211" s="83">
        <f t="shared" si="1"/>
        <v>36</v>
      </c>
      <c r="E211" s="3"/>
      <c r="F211" s="22">
        <f t="shared" si="0"/>
        <v>1</v>
      </c>
      <c r="G211" s="23"/>
      <c r="H211" s="16"/>
      <c r="I211" s="7"/>
      <c r="N211" s="100"/>
      <c r="W211" s="15"/>
    </row>
    <row r="212" spans="4:23" ht="20.25" hidden="1" thickBot="1" x14ac:dyDescent="0.35">
      <c r="D212" s="83">
        <f t="shared" si="1"/>
        <v>37</v>
      </c>
      <c r="E212" s="3"/>
      <c r="F212" s="22">
        <f t="shared" si="0"/>
        <v>1</v>
      </c>
      <c r="G212" s="23"/>
      <c r="H212" s="16"/>
      <c r="I212" s="7"/>
      <c r="N212" s="100"/>
      <c r="W212" s="15"/>
    </row>
    <row r="213" spans="4:23" ht="20.25" hidden="1" thickBot="1" x14ac:dyDescent="0.35">
      <c r="D213" s="83">
        <f t="shared" si="1"/>
        <v>38</v>
      </c>
      <c r="E213" s="3"/>
      <c r="F213" s="22">
        <f t="shared" si="0"/>
        <v>1</v>
      </c>
      <c r="G213" s="23"/>
      <c r="H213" s="16"/>
      <c r="I213" s="7"/>
      <c r="N213" s="100"/>
      <c r="W213" s="15"/>
    </row>
    <row r="214" spans="4:23" ht="20.25" hidden="1" thickBot="1" x14ac:dyDescent="0.35">
      <c r="D214" s="83">
        <f t="shared" si="1"/>
        <v>39</v>
      </c>
      <c r="E214" s="3"/>
      <c r="F214" s="22">
        <f t="shared" si="0"/>
        <v>1</v>
      </c>
      <c r="G214" s="23"/>
      <c r="H214" s="16"/>
      <c r="I214" s="7"/>
      <c r="N214" s="100"/>
      <c r="W214" s="15"/>
    </row>
    <row r="215" spans="4:23" ht="20.25" hidden="1" thickBot="1" x14ac:dyDescent="0.35">
      <c r="D215" s="83">
        <f t="shared" si="1"/>
        <v>40</v>
      </c>
      <c r="E215" s="3"/>
      <c r="F215" s="22">
        <f t="shared" si="0"/>
        <v>1</v>
      </c>
      <c r="G215" s="23"/>
      <c r="H215" s="16"/>
      <c r="I215" s="7"/>
      <c r="N215" s="100"/>
      <c r="W215" s="15"/>
    </row>
    <row r="216" spans="4:23" ht="20.25" hidden="1" thickBot="1" x14ac:dyDescent="0.35">
      <c r="D216" s="83">
        <f t="shared" si="1"/>
        <v>41</v>
      </c>
      <c r="E216" s="3"/>
      <c r="F216" s="22" t="e">
        <f>COUNTIF(H224U,D216)</f>
        <v>#NAME?</v>
      </c>
      <c r="G216" s="23"/>
      <c r="H216" s="16"/>
      <c r="I216" s="7"/>
      <c r="N216" s="100"/>
      <c r="W216" s="15"/>
    </row>
    <row r="217" spans="4:23" ht="20.25" hidden="1" thickBot="1" x14ac:dyDescent="0.35">
      <c r="D217" s="83">
        <f t="shared" si="1"/>
        <v>42</v>
      </c>
      <c r="E217" s="3"/>
      <c r="F217" s="22">
        <f t="shared" ref="F217:F248" si="2">COUNTIF($F$6:$F$173,D217)</f>
        <v>0</v>
      </c>
      <c r="G217" s="23"/>
      <c r="H217" s="16"/>
      <c r="I217" s="7"/>
      <c r="N217" s="100"/>
      <c r="W217" s="15"/>
    </row>
    <row r="218" spans="4:23" ht="20.25" hidden="1" thickBot="1" x14ac:dyDescent="0.35">
      <c r="D218" s="83">
        <f t="shared" si="1"/>
        <v>43</v>
      </c>
      <c r="E218" s="3"/>
      <c r="F218" s="22">
        <f t="shared" si="2"/>
        <v>3</v>
      </c>
      <c r="G218" s="23"/>
      <c r="H218" s="16"/>
      <c r="I218" s="7"/>
      <c r="N218" s="100"/>
      <c r="W218" s="15"/>
    </row>
    <row r="219" spans="4:23" ht="20.25" hidden="1" thickBot="1" x14ac:dyDescent="0.35">
      <c r="D219" s="83">
        <f t="shared" si="1"/>
        <v>44</v>
      </c>
      <c r="E219" s="3"/>
      <c r="F219" s="22">
        <f t="shared" si="2"/>
        <v>1</v>
      </c>
      <c r="G219" s="23"/>
      <c r="H219" s="16"/>
      <c r="I219" s="7"/>
      <c r="N219" s="100"/>
      <c r="W219" s="15"/>
    </row>
    <row r="220" spans="4:23" ht="20.25" hidden="1" thickBot="1" x14ac:dyDescent="0.35">
      <c r="D220" s="83">
        <f t="shared" si="1"/>
        <v>45</v>
      </c>
      <c r="E220" s="3"/>
      <c r="F220" s="22">
        <f t="shared" si="2"/>
        <v>0</v>
      </c>
      <c r="G220" s="23"/>
      <c r="H220" s="16"/>
      <c r="I220" s="7"/>
      <c r="N220" s="100"/>
      <c r="W220" s="15"/>
    </row>
    <row r="221" spans="4:23" ht="20.25" hidden="1" thickBot="1" x14ac:dyDescent="0.35">
      <c r="D221" s="83">
        <f t="shared" si="1"/>
        <v>46</v>
      </c>
      <c r="E221" s="3"/>
      <c r="F221" s="22">
        <f t="shared" si="2"/>
        <v>1</v>
      </c>
      <c r="G221" s="23"/>
      <c r="H221" s="16"/>
      <c r="I221" s="7"/>
      <c r="N221" s="100"/>
      <c r="W221" s="15"/>
    </row>
    <row r="222" spans="4:23" ht="20.25" hidden="1" thickBot="1" x14ac:dyDescent="0.35">
      <c r="D222" s="83">
        <f t="shared" si="1"/>
        <v>47</v>
      </c>
      <c r="E222" s="3"/>
      <c r="F222" s="22">
        <f t="shared" si="2"/>
        <v>0</v>
      </c>
      <c r="G222" s="23"/>
      <c r="H222" s="16"/>
      <c r="I222" s="7"/>
      <c r="N222" s="100"/>
      <c r="W222" s="15"/>
    </row>
    <row r="223" spans="4:23" ht="20.25" hidden="1" thickBot="1" x14ac:dyDescent="0.35">
      <c r="D223" s="83">
        <f t="shared" si="1"/>
        <v>48</v>
      </c>
      <c r="E223" s="3"/>
      <c r="F223" s="22">
        <f t="shared" si="2"/>
        <v>0</v>
      </c>
      <c r="G223" s="23"/>
      <c r="H223" s="16"/>
      <c r="I223" s="7"/>
      <c r="N223" s="100"/>
      <c r="W223" s="15"/>
    </row>
    <row r="224" spans="4:23" ht="20.25" hidden="1" thickBot="1" x14ac:dyDescent="0.35">
      <c r="D224" s="83">
        <f t="shared" si="1"/>
        <v>49</v>
      </c>
      <c r="E224" s="3"/>
      <c r="F224" s="22">
        <f t="shared" si="2"/>
        <v>3</v>
      </c>
      <c r="G224" s="23"/>
      <c r="H224" s="16"/>
      <c r="I224" s="7"/>
      <c r="N224" s="100"/>
      <c r="W224" s="15"/>
    </row>
    <row r="225" spans="4:23" ht="20.25" hidden="1" thickBot="1" x14ac:dyDescent="0.35">
      <c r="D225" s="83">
        <f t="shared" si="1"/>
        <v>50</v>
      </c>
      <c r="E225" s="3"/>
      <c r="F225" s="22">
        <f t="shared" si="2"/>
        <v>0</v>
      </c>
      <c r="G225" s="23"/>
      <c r="H225" s="16"/>
      <c r="I225" s="7"/>
      <c r="N225" s="100"/>
      <c r="W225" s="15"/>
    </row>
    <row r="226" spans="4:23" ht="20.25" hidden="1" thickBot="1" x14ac:dyDescent="0.35">
      <c r="D226" s="83">
        <f t="shared" si="1"/>
        <v>51</v>
      </c>
      <c r="E226" s="3"/>
      <c r="F226" s="22">
        <f t="shared" si="2"/>
        <v>0</v>
      </c>
      <c r="G226" s="23"/>
      <c r="H226" s="16"/>
      <c r="I226" s="7"/>
      <c r="N226" s="100"/>
      <c r="W226" s="15"/>
    </row>
    <row r="227" spans="4:23" ht="20.25" hidden="1" thickBot="1" x14ac:dyDescent="0.35">
      <c r="D227" s="83">
        <f t="shared" si="1"/>
        <v>52</v>
      </c>
      <c r="E227" s="3"/>
      <c r="F227" s="22">
        <f t="shared" si="2"/>
        <v>0</v>
      </c>
      <c r="G227" s="23"/>
      <c r="H227" s="16"/>
      <c r="I227" s="7"/>
      <c r="N227" s="100"/>
      <c r="W227" s="15"/>
    </row>
    <row r="228" spans="4:23" ht="20.25" hidden="1" thickBot="1" x14ac:dyDescent="0.35">
      <c r="D228" s="83">
        <f t="shared" si="1"/>
        <v>53</v>
      </c>
      <c r="E228" s="3"/>
      <c r="F228" s="22">
        <f t="shared" si="2"/>
        <v>1</v>
      </c>
      <c r="G228" s="23"/>
      <c r="H228" s="16"/>
      <c r="I228" s="7"/>
      <c r="N228" s="100"/>
      <c r="W228" s="15"/>
    </row>
    <row r="229" spans="4:23" ht="20.25" hidden="1" thickBot="1" x14ac:dyDescent="0.35">
      <c r="D229" s="83">
        <f t="shared" si="1"/>
        <v>54</v>
      </c>
      <c r="E229" s="3"/>
      <c r="F229" s="22">
        <f t="shared" si="2"/>
        <v>0</v>
      </c>
      <c r="G229" s="23"/>
      <c r="H229" s="16"/>
      <c r="I229" s="7"/>
      <c r="N229" s="100"/>
      <c r="W229" s="15"/>
    </row>
    <row r="230" spans="4:23" ht="20.25" hidden="1" thickBot="1" x14ac:dyDescent="0.35">
      <c r="D230" s="83">
        <f t="shared" si="1"/>
        <v>55</v>
      </c>
      <c r="E230" s="3"/>
      <c r="F230" s="22">
        <f t="shared" si="2"/>
        <v>1</v>
      </c>
      <c r="G230" s="23"/>
      <c r="H230" s="16"/>
      <c r="I230" s="7"/>
      <c r="N230" s="100"/>
      <c r="W230" s="15"/>
    </row>
    <row r="231" spans="4:23" ht="20.25" hidden="1" thickBot="1" x14ac:dyDescent="0.35">
      <c r="D231" s="83">
        <f t="shared" si="1"/>
        <v>56</v>
      </c>
      <c r="E231" s="3"/>
      <c r="F231" s="22">
        <f t="shared" si="2"/>
        <v>1</v>
      </c>
      <c r="G231" s="23"/>
      <c r="H231" s="16"/>
      <c r="I231" s="7"/>
      <c r="N231" s="100"/>
      <c r="W231" s="15"/>
    </row>
    <row r="232" spans="4:23" ht="20.25" hidden="1" thickBot="1" x14ac:dyDescent="0.35">
      <c r="D232" s="83">
        <f t="shared" si="1"/>
        <v>57</v>
      </c>
      <c r="E232" s="3"/>
      <c r="F232" s="22">
        <f t="shared" si="2"/>
        <v>1</v>
      </c>
      <c r="G232" s="23"/>
      <c r="H232" s="16"/>
      <c r="I232" s="7"/>
      <c r="N232" s="100"/>
      <c r="W232" s="15"/>
    </row>
    <row r="233" spans="4:23" ht="20.25" hidden="1" thickBot="1" x14ac:dyDescent="0.35">
      <c r="D233" s="83">
        <f t="shared" si="1"/>
        <v>58</v>
      </c>
      <c r="E233" s="3"/>
      <c r="F233" s="22">
        <f t="shared" si="2"/>
        <v>1</v>
      </c>
      <c r="G233" s="23"/>
      <c r="H233" s="16"/>
      <c r="I233" s="7"/>
      <c r="N233" s="100"/>
      <c r="W233" s="15"/>
    </row>
    <row r="234" spans="4:23" ht="20.25" hidden="1" thickBot="1" x14ac:dyDescent="0.35">
      <c r="D234" s="83">
        <f t="shared" si="1"/>
        <v>59</v>
      </c>
      <c r="E234" s="3"/>
      <c r="F234" s="22">
        <f t="shared" si="2"/>
        <v>1</v>
      </c>
      <c r="G234" s="23"/>
      <c r="H234" s="16"/>
      <c r="I234" s="7"/>
      <c r="N234" s="100"/>
      <c r="W234" s="15"/>
    </row>
    <row r="235" spans="4:23" ht="20.25" hidden="1" thickBot="1" x14ac:dyDescent="0.35">
      <c r="D235" s="83">
        <f t="shared" si="1"/>
        <v>60</v>
      </c>
      <c r="E235" s="3"/>
      <c r="F235" s="22">
        <f t="shared" si="2"/>
        <v>1</v>
      </c>
      <c r="G235" s="23"/>
      <c r="H235" s="16"/>
      <c r="I235" s="7"/>
      <c r="N235" s="100"/>
      <c r="W235" s="15"/>
    </row>
    <row r="236" spans="4:23" ht="20.25" hidden="1" thickBot="1" x14ac:dyDescent="0.35">
      <c r="D236" s="83">
        <f t="shared" si="1"/>
        <v>61</v>
      </c>
      <c r="E236" s="3"/>
      <c r="F236" s="22">
        <f t="shared" si="2"/>
        <v>0</v>
      </c>
      <c r="G236" s="23"/>
      <c r="H236" s="16"/>
      <c r="I236" s="7"/>
      <c r="N236" s="100"/>
      <c r="W236" s="15"/>
    </row>
    <row r="237" spans="4:23" ht="20.25" hidden="1" thickBot="1" x14ac:dyDescent="0.35">
      <c r="D237" s="83">
        <f t="shared" si="1"/>
        <v>62</v>
      </c>
      <c r="E237" s="3"/>
      <c r="F237" s="22">
        <f t="shared" si="2"/>
        <v>2</v>
      </c>
      <c r="G237" s="23"/>
      <c r="H237" s="16"/>
      <c r="I237" s="7"/>
      <c r="N237" s="100"/>
      <c r="W237" s="15"/>
    </row>
    <row r="238" spans="4:23" ht="20.25" hidden="1" thickBot="1" x14ac:dyDescent="0.35">
      <c r="D238" s="83">
        <f t="shared" si="1"/>
        <v>63</v>
      </c>
      <c r="E238" s="3"/>
      <c r="F238" s="22">
        <f t="shared" si="2"/>
        <v>1</v>
      </c>
      <c r="G238" s="23"/>
      <c r="H238" s="16"/>
      <c r="I238" s="7"/>
      <c r="N238" s="100"/>
      <c r="W238" s="15"/>
    </row>
    <row r="239" spans="4:23" ht="20.25" hidden="1" thickBot="1" x14ac:dyDescent="0.35">
      <c r="D239" s="83">
        <f t="shared" si="1"/>
        <v>64</v>
      </c>
      <c r="E239" s="3"/>
      <c r="F239" s="22">
        <f t="shared" si="2"/>
        <v>1</v>
      </c>
      <c r="G239" s="23"/>
      <c r="H239" s="16"/>
      <c r="I239" s="7"/>
      <c r="N239" s="100"/>
      <c r="W239" s="15"/>
    </row>
    <row r="240" spans="4:23" ht="20.25" hidden="1" thickBot="1" x14ac:dyDescent="0.35">
      <c r="D240" s="83">
        <f t="shared" si="1"/>
        <v>65</v>
      </c>
      <c r="E240" s="3"/>
      <c r="F240" s="22">
        <f t="shared" si="2"/>
        <v>1</v>
      </c>
      <c r="G240" s="23"/>
      <c r="H240" s="16"/>
      <c r="I240" s="7"/>
      <c r="N240" s="100"/>
      <c r="W240" s="15"/>
    </row>
    <row r="241" spans="4:23" ht="20.25" hidden="1" thickBot="1" x14ac:dyDescent="0.35">
      <c r="D241" s="83">
        <f t="shared" si="1"/>
        <v>66</v>
      </c>
      <c r="E241" s="3"/>
      <c r="F241" s="22">
        <f t="shared" si="2"/>
        <v>1</v>
      </c>
      <c r="G241" s="23"/>
      <c r="H241" s="16"/>
      <c r="I241" s="7"/>
      <c r="N241" s="100"/>
      <c r="W241" s="15"/>
    </row>
    <row r="242" spans="4:23" ht="20.25" hidden="1" thickBot="1" x14ac:dyDescent="0.35">
      <c r="D242" s="83">
        <f t="shared" ref="D242:D280" si="3">D241+1</f>
        <v>67</v>
      </c>
      <c r="E242" s="3"/>
      <c r="F242" s="22">
        <f t="shared" si="2"/>
        <v>2</v>
      </c>
      <c r="G242" s="23"/>
      <c r="H242" s="16"/>
      <c r="I242" s="7"/>
      <c r="N242" s="100"/>
      <c r="W242" s="15"/>
    </row>
    <row r="243" spans="4:23" ht="20.25" hidden="1" thickBot="1" x14ac:dyDescent="0.35">
      <c r="D243" s="83">
        <f t="shared" si="3"/>
        <v>68</v>
      </c>
      <c r="E243" s="3"/>
      <c r="F243" s="22">
        <f t="shared" si="2"/>
        <v>1</v>
      </c>
      <c r="G243" s="23"/>
      <c r="H243" s="16"/>
      <c r="I243" s="7"/>
      <c r="N243" s="100"/>
      <c r="W243" s="15"/>
    </row>
    <row r="244" spans="4:23" ht="20.25" hidden="1" thickBot="1" x14ac:dyDescent="0.35">
      <c r="D244" s="83">
        <f t="shared" si="3"/>
        <v>69</v>
      </c>
      <c r="E244" s="3"/>
      <c r="F244" s="22">
        <f t="shared" si="2"/>
        <v>1</v>
      </c>
      <c r="G244" s="23"/>
      <c r="H244" s="16"/>
      <c r="I244" s="7"/>
      <c r="N244" s="100"/>
      <c r="W244" s="15"/>
    </row>
    <row r="245" spans="4:23" ht="20.25" hidden="1" thickBot="1" x14ac:dyDescent="0.35">
      <c r="D245" s="83">
        <f t="shared" si="3"/>
        <v>70</v>
      </c>
      <c r="E245" s="3"/>
      <c r="F245" s="22">
        <f t="shared" si="2"/>
        <v>4</v>
      </c>
      <c r="G245" s="23"/>
      <c r="H245" s="16"/>
      <c r="I245" s="7"/>
      <c r="N245" s="100"/>
      <c r="W245" s="15"/>
    </row>
    <row r="246" spans="4:23" ht="20.25" hidden="1" thickBot="1" x14ac:dyDescent="0.35">
      <c r="D246" s="83">
        <f t="shared" si="3"/>
        <v>71</v>
      </c>
      <c r="E246" s="3"/>
      <c r="F246" s="22">
        <f t="shared" si="2"/>
        <v>0</v>
      </c>
      <c r="G246" s="23"/>
      <c r="H246" s="16"/>
      <c r="I246" s="7"/>
      <c r="N246" s="100"/>
      <c r="W246" s="15"/>
    </row>
    <row r="247" spans="4:23" ht="20.25" hidden="1" thickBot="1" x14ac:dyDescent="0.35">
      <c r="D247" s="83">
        <f t="shared" si="3"/>
        <v>72</v>
      </c>
      <c r="E247" s="3"/>
      <c r="F247" s="22">
        <f t="shared" si="2"/>
        <v>1</v>
      </c>
      <c r="G247" s="23"/>
      <c r="H247" s="16"/>
      <c r="I247" s="7"/>
      <c r="N247" s="100"/>
      <c r="W247" s="15"/>
    </row>
    <row r="248" spans="4:23" ht="20.25" hidden="1" thickBot="1" x14ac:dyDescent="0.35">
      <c r="D248" s="83">
        <f t="shared" si="3"/>
        <v>73</v>
      </c>
      <c r="E248" s="3"/>
      <c r="F248" s="22">
        <f t="shared" si="2"/>
        <v>0</v>
      </c>
      <c r="G248" s="23"/>
      <c r="H248" s="16"/>
      <c r="I248" s="7"/>
      <c r="N248" s="100"/>
      <c r="W248" s="15"/>
    </row>
    <row r="249" spans="4:23" ht="20.25" hidden="1" thickBot="1" x14ac:dyDescent="0.35">
      <c r="D249" s="83">
        <f t="shared" si="3"/>
        <v>74</v>
      </c>
      <c r="E249" s="3"/>
      <c r="F249" s="22">
        <f t="shared" ref="F249:F280" si="4">COUNTIF($F$6:$F$173,D249)</f>
        <v>1</v>
      </c>
      <c r="G249" s="23"/>
      <c r="H249" s="16"/>
      <c r="I249" s="7"/>
      <c r="N249" s="100"/>
      <c r="W249" s="15"/>
    </row>
    <row r="250" spans="4:23" ht="20.25" hidden="1" thickBot="1" x14ac:dyDescent="0.35">
      <c r="D250" s="83">
        <f t="shared" si="3"/>
        <v>75</v>
      </c>
      <c r="E250" s="3"/>
      <c r="F250" s="22">
        <f t="shared" si="4"/>
        <v>1</v>
      </c>
      <c r="G250" s="23"/>
      <c r="H250" s="16"/>
      <c r="I250" s="7"/>
      <c r="N250" s="100"/>
      <c r="W250" s="15"/>
    </row>
    <row r="251" spans="4:23" ht="20.25" hidden="1" thickBot="1" x14ac:dyDescent="0.35">
      <c r="D251" s="83">
        <f t="shared" si="3"/>
        <v>76</v>
      </c>
      <c r="E251" s="3"/>
      <c r="F251" s="22">
        <f t="shared" si="4"/>
        <v>1</v>
      </c>
      <c r="G251" s="23"/>
      <c r="H251" s="16"/>
      <c r="I251" s="7"/>
      <c r="N251" s="100"/>
      <c r="W251" s="15"/>
    </row>
    <row r="252" spans="4:23" ht="20.25" hidden="1" thickBot="1" x14ac:dyDescent="0.35">
      <c r="D252" s="83">
        <f t="shared" si="3"/>
        <v>77</v>
      </c>
      <c r="E252" s="3"/>
      <c r="F252" s="22">
        <f t="shared" si="4"/>
        <v>1</v>
      </c>
      <c r="G252" s="23"/>
      <c r="H252" s="16"/>
      <c r="I252" s="7"/>
      <c r="N252" s="100"/>
      <c r="W252" s="15"/>
    </row>
    <row r="253" spans="4:23" ht="20.25" hidden="1" thickBot="1" x14ac:dyDescent="0.35">
      <c r="D253" s="83">
        <f t="shared" si="3"/>
        <v>78</v>
      </c>
      <c r="E253" s="3"/>
      <c r="F253" s="22">
        <f t="shared" si="4"/>
        <v>3</v>
      </c>
      <c r="G253" s="23"/>
      <c r="H253" s="16"/>
      <c r="I253" s="7"/>
      <c r="N253" s="100"/>
      <c r="W253" s="15"/>
    </row>
    <row r="254" spans="4:23" ht="20.25" hidden="1" thickBot="1" x14ac:dyDescent="0.35">
      <c r="D254" s="83">
        <f t="shared" si="3"/>
        <v>79</v>
      </c>
      <c r="E254" s="3"/>
      <c r="F254" s="22">
        <f t="shared" si="4"/>
        <v>2</v>
      </c>
      <c r="G254" s="23"/>
      <c r="H254" s="16"/>
      <c r="I254" s="7"/>
      <c r="N254" s="100"/>
      <c r="W254" s="15"/>
    </row>
    <row r="255" spans="4:23" ht="20.25" hidden="1" thickBot="1" x14ac:dyDescent="0.35">
      <c r="D255" s="83">
        <f t="shared" si="3"/>
        <v>80</v>
      </c>
      <c r="E255" s="3"/>
      <c r="F255" s="22">
        <f t="shared" si="4"/>
        <v>1</v>
      </c>
      <c r="G255" s="23"/>
      <c r="H255" s="16"/>
      <c r="I255" s="7"/>
      <c r="N255" s="100"/>
      <c r="W255" s="15"/>
    </row>
    <row r="256" spans="4:23" ht="20.25" hidden="1" thickBot="1" x14ac:dyDescent="0.35">
      <c r="D256" s="83">
        <f t="shared" si="3"/>
        <v>81</v>
      </c>
      <c r="E256" s="3"/>
      <c r="F256" s="22">
        <f t="shared" si="4"/>
        <v>1</v>
      </c>
      <c r="G256" s="23"/>
      <c r="H256" s="16"/>
      <c r="I256" s="7"/>
      <c r="N256" s="100"/>
      <c r="W256" s="15"/>
    </row>
    <row r="257" spans="4:23" ht="20.25" hidden="1" thickBot="1" x14ac:dyDescent="0.35">
      <c r="D257" s="83">
        <f t="shared" si="3"/>
        <v>82</v>
      </c>
      <c r="E257" s="3"/>
      <c r="F257" s="22">
        <f t="shared" si="4"/>
        <v>2</v>
      </c>
      <c r="G257" s="23"/>
      <c r="H257" s="16"/>
      <c r="I257" s="7"/>
      <c r="N257" s="100"/>
      <c r="W257" s="15"/>
    </row>
    <row r="258" spans="4:23" ht="20.25" hidden="1" thickBot="1" x14ac:dyDescent="0.35">
      <c r="D258" s="83">
        <f t="shared" si="3"/>
        <v>83</v>
      </c>
      <c r="E258" s="3"/>
      <c r="F258" s="22">
        <f t="shared" si="4"/>
        <v>1</v>
      </c>
      <c r="G258" s="23"/>
      <c r="H258" s="16"/>
      <c r="I258" s="7"/>
      <c r="N258" s="100"/>
      <c r="W258" s="15"/>
    </row>
    <row r="259" spans="4:23" ht="20.25" hidden="1" thickBot="1" x14ac:dyDescent="0.35">
      <c r="D259" s="83">
        <f t="shared" si="3"/>
        <v>84</v>
      </c>
      <c r="E259" s="3"/>
      <c r="F259" s="22">
        <f t="shared" si="4"/>
        <v>1</v>
      </c>
      <c r="G259" s="23"/>
      <c r="H259" s="16"/>
      <c r="I259" s="7"/>
      <c r="N259" s="100"/>
      <c r="W259" s="15"/>
    </row>
    <row r="260" spans="4:23" ht="20.25" hidden="1" thickBot="1" x14ac:dyDescent="0.35">
      <c r="D260" s="83">
        <f t="shared" si="3"/>
        <v>85</v>
      </c>
      <c r="E260" s="3"/>
      <c r="F260" s="22">
        <f t="shared" si="4"/>
        <v>6</v>
      </c>
      <c r="G260" s="23"/>
      <c r="H260" s="16"/>
      <c r="I260" s="7"/>
      <c r="N260" s="100"/>
      <c r="W260" s="15"/>
    </row>
    <row r="261" spans="4:23" ht="20.25" hidden="1" thickBot="1" x14ac:dyDescent="0.35">
      <c r="D261" s="83">
        <f t="shared" si="3"/>
        <v>86</v>
      </c>
      <c r="E261" s="3"/>
      <c r="F261" s="22">
        <f t="shared" si="4"/>
        <v>2</v>
      </c>
      <c r="G261" s="23"/>
      <c r="H261" s="16"/>
      <c r="I261" s="7"/>
      <c r="N261" s="100"/>
      <c r="W261" s="15"/>
    </row>
    <row r="262" spans="4:23" ht="20.25" hidden="1" thickBot="1" x14ac:dyDescent="0.35">
      <c r="D262" s="83">
        <f t="shared" si="3"/>
        <v>87</v>
      </c>
      <c r="E262" s="3"/>
      <c r="F262" s="22">
        <f t="shared" si="4"/>
        <v>3</v>
      </c>
      <c r="G262" s="23"/>
      <c r="H262" s="16"/>
      <c r="I262" s="7"/>
      <c r="N262" s="100"/>
      <c r="W262" s="15"/>
    </row>
    <row r="263" spans="4:23" ht="20.25" hidden="1" thickBot="1" x14ac:dyDescent="0.35">
      <c r="D263" s="83">
        <f t="shared" si="3"/>
        <v>88</v>
      </c>
      <c r="E263" s="3"/>
      <c r="F263" s="22">
        <f t="shared" si="4"/>
        <v>1</v>
      </c>
      <c r="G263" s="23"/>
      <c r="H263" s="16"/>
      <c r="I263" s="7"/>
      <c r="N263" s="100"/>
      <c r="W263" s="15"/>
    </row>
    <row r="264" spans="4:23" ht="20.25" hidden="1" thickBot="1" x14ac:dyDescent="0.35">
      <c r="D264" s="83">
        <f t="shared" si="3"/>
        <v>89</v>
      </c>
      <c r="E264" s="3"/>
      <c r="F264" s="22">
        <f t="shared" si="4"/>
        <v>0</v>
      </c>
      <c r="G264" s="23"/>
      <c r="H264" s="16"/>
      <c r="I264" s="7"/>
      <c r="N264" s="100"/>
      <c r="W264" s="15"/>
    </row>
    <row r="265" spans="4:23" ht="20.25" hidden="1" thickBot="1" x14ac:dyDescent="0.35">
      <c r="D265" s="83">
        <f t="shared" si="3"/>
        <v>90</v>
      </c>
      <c r="E265" s="3"/>
      <c r="F265" s="22">
        <f t="shared" si="4"/>
        <v>1</v>
      </c>
      <c r="G265" s="23"/>
      <c r="H265" s="16"/>
      <c r="I265" s="7"/>
      <c r="N265" s="100"/>
      <c r="W265" s="15"/>
    </row>
    <row r="266" spans="4:23" ht="20.25" hidden="1" thickBot="1" x14ac:dyDescent="0.35">
      <c r="D266" s="83">
        <f t="shared" si="3"/>
        <v>91</v>
      </c>
      <c r="E266" s="3"/>
      <c r="F266" s="22">
        <f t="shared" si="4"/>
        <v>1</v>
      </c>
      <c r="G266" s="23"/>
      <c r="H266" s="16"/>
      <c r="I266" s="7"/>
      <c r="N266" s="100"/>
      <c r="W266" s="15"/>
    </row>
    <row r="267" spans="4:23" ht="20.25" hidden="1" thickBot="1" x14ac:dyDescent="0.35">
      <c r="D267" s="83">
        <f t="shared" si="3"/>
        <v>92</v>
      </c>
      <c r="E267" s="3"/>
      <c r="F267" s="22">
        <f t="shared" si="4"/>
        <v>1</v>
      </c>
      <c r="G267" s="23"/>
      <c r="H267" s="16"/>
      <c r="I267" s="7"/>
      <c r="N267" s="100"/>
      <c r="W267" s="15"/>
    </row>
    <row r="268" spans="4:23" ht="20.25" hidden="1" thickBot="1" x14ac:dyDescent="0.35">
      <c r="D268" s="83">
        <f t="shared" si="3"/>
        <v>93</v>
      </c>
      <c r="E268" s="3"/>
      <c r="F268" s="22">
        <f t="shared" si="4"/>
        <v>1</v>
      </c>
      <c r="G268" s="23"/>
      <c r="H268" s="16"/>
      <c r="I268" s="7"/>
      <c r="N268" s="100"/>
      <c r="W268" s="15"/>
    </row>
    <row r="269" spans="4:23" ht="20.25" hidden="1" thickBot="1" x14ac:dyDescent="0.35">
      <c r="D269" s="83">
        <f t="shared" si="3"/>
        <v>94</v>
      </c>
      <c r="E269" s="3"/>
      <c r="F269" s="22">
        <f t="shared" si="4"/>
        <v>2</v>
      </c>
      <c r="G269" s="23"/>
      <c r="H269" s="16"/>
      <c r="I269" s="7"/>
      <c r="N269" s="100"/>
      <c r="W269" s="15"/>
    </row>
    <row r="270" spans="4:23" ht="20.25" hidden="1" thickBot="1" x14ac:dyDescent="0.35">
      <c r="D270" s="83">
        <f t="shared" si="3"/>
        <v>95</v>
      </c>
      <c r="E270" s="3"/>
      <c r="F270" s="22">
        <f t="shared" si="4"/>
        <v>1</v>
      </c>
      <c r="G270" s="23"/>
      <c r="H270" s="16"/>
      <c r="I270" s="7"/>
      <c r="N270" s="100"/>
      <c r="W270" s="15"/>
    </row>
    <row r="271" spans="4:23" ht="20.25" hidden="1" thickBot="1" x14ac:dyDescent="0.35">
      <c r="D271" s="83">
        <f t="shared" si="3"/>
        <v>96</v>
      </c>
      <c r="E271" s="3"/>
      <c r="F271" s="22">
        <f t="shared" si="4"/>
        <v>1</v>
      </c>
      <c r="G271" s="23"/>
      <c r="H271" s="16"/>
      <c r="I271" s="7"/>
      <c r="N271" s="100"/>
      <c r="W271" s="15"/>
    </row>
    <row r="272" spans="4:23" ht="20.25" hidden="1" thickBot="1" x14ac:dyDescent="0.35">
      <c r="D272" s="83">
        <f t="shared" si="3"/>
        <v>97</v>
      </c>
      <c r="E272" s="3"/>
      <c r="F272" s="22">
        <f t="shared" si="4"/>
        <v>0</v>
      </c>
      <c r="G272" s="23"/>
      <c r="H272" s="16"/>
      <c r="I272" s="7"/>
      <c r="N272" s="100"/>
      <c r="W272" s="15"/>
    </row>
    <row r="273" spans="4:23" ht="20.25" hidden="1" thickBot="1" x14ac:dyDescent="0.35">
      <c r="D273" s="83">
        <f t="shared" si="3"/>
        <v>98</v>
      </c>
      <c r="E273" s="3"/>
      <c r="F273" s="22">
        <f t="shared" si="4"/>
        <v>3</v>
      </c>
      <c r="G273" s="23"/>
      <c r="H273" s="16"/>
      <c r="I273" s="7"/>
      <c r="N273" s="100"/>
      <c r="W273" s="15"/>
    </row>
    <row r="274" spans="4:23" ht="20.25" hidden="1" thickBot="1" x14ac:dyDescent="0.35">
      <c r="D274" s="83">
        <f t="shared" si="3"/>
        <v>99</v>
      </c>
      <c r="E274" s="3"/>
      <c r="F274" s="22">
        <f t="shared" si="4"/>
        <v>4</v>
      </c>
      <c r="G274" s="23"/>
      <c r="H274" s="16"/>
      <c r="I274" s="7"/>
      <c r="N274" s="100"/>
      <c r="W274" s="15"/>
    </row>
    <row r="275" spans="4:23" ht="20.25" hidden="1" thickBot="1" x14ac:dyDescent="0.35">
      <c r="D275" s="83">
        <f t="shared" si="3"/>
        <v>100</v>
      </c>
      <c r="E275" s="3"/>
      <c r="F275" s="22">
        <f t="shared" si="4"/>
        <v>5</v>
      </c>
      <c r="G275" s="23"/>
      <c r="H275" s="16"/>
      <c r="I275" s="7"/>
      <c r="N275" s="100"/>
      <c r="W275" s="15"/>
    </row>
    <row r="276" spans="4:23" ht="20.25" hidden="1" thickBot="1" x14ac:dyDescent="0.35">
      <c r="D276" s="83">
        <f t="shared" si="3"/>
        <v>101</v>
      </c>
      <c r="E276" s="3"/>
      <c r="F276" s="22">
        <f t="shared" si="4"/>
        <v>1</v>
      </c>
      <c r="G276" s="23"/>
      <c r="H276" s="16"/>
      <c r="I276" s="7"/>
      <c r="N276" s="100"/>
      <c r="W276" s="15"/>
    </row>
    <row r="277" spans="4:23" ht="20.25" hidden="1" thickBot="1" x14ac:dyDescent="0.35">
      <c r="D277" s="83">
        <f t="shared" si="3"/>
        <v>102</v>
      </c>
      <c r="E277" s="3"/>
      <c r="F277" s="22">
        <f t="shared" si="4"/>
        <v>1</v>
      </c>
      <c r="G277" s="23"/>
      <c r="H277" s="16"/>
      <c r="I277" s="7"/>
      <c r="N277" s="100"/>
      <c r="W277" s="15"/>
    </row>
    <row r="278" spans="4:23" ht="20.25" hidden="1" thickBot="1" x14ac:dyDescent="0.35">
      <c r="D278" s="83">
        <f t="shared" si="3"/>
        <v>103</v>
      </c>
      <c r="E278" s="3"/>
      <c r="F278" s="22">
        <f t="shared" si="4"/>
        <v>0</v>
      </c>
      <c r="G278" s="23"/>
      <c r="H278" s="16"/>
      <c r="I278" s="7"/>
      <c r="N278" s="100"/>
      <c r="W278" s="15"/>
    </row>
    <row r="279" spans="4:23" ht="20.25" hidden="1" thickBot="1" x14ac:dyDescent="0.35">
      <c r="D279" s="83">
        <f t="shared" si="3"/>
        <v>104</v>
      </c>
      <c r="E279" s="3"/>
      <c r="F279" s="22">
        <f t="shared" si="4"/>
        <v>1</v>
      </c>
      <c r="G279" s="23"/>
      <c r="H279" s="16"/>
      <c r="I279" s="7"/>
      <c r="N279" s="100"/>
      <c r="W279" s="15"/>
    </row>
    <row r="280" spans="4:23" ht="20.25" hidden="1" thickBot="1" x14ac:dyDescent="0.35">
      <c r="D280" s="83">
        <f t="shared" si="3"/>
        <v>105</v>
      </c>
      <c r="E280" s="3"/>
      <c r="F280" s="22">
        <f t="shared" si="4"/>
        <v>2</v>
      </c>
      <c r="G280" s="23"/>
      <c r="H280" s="16"/>
      <c r="I280" s="7"/>
      <c r="W280" s="15"/>
    </row>
    <row r="281" spans="4:23" ht="20.25" thickBot="1" x14ac:dyDescent="0.35">
      <c r="R281" s="73">
        <f>SUM(R6:R173)</f>
        <v>86725598.370000005</v>
      </c>
      <c r="S281" s="74">
        <f>SUM(S6:S173)</f>
        <v>180838700</v>
      </c>
    </row>
  </sheetData>
  <autoFilter ref="A5:Y173">
    <filterColumn colId="1" showButton="0"/>
    <filterColumn colId="3" showButton="0"/>
    <filterColumn colId="4" showButton="0"/>
    <filterColumn colId="5" showButton="0"/>
    <filterColumn colId="8" showButton="0"/>
  </autoFilter>
  <mergeCells count="1048">
    <mergeCell ref="I3:J3"/>
    <mergeCell ref="N17:N20"/>
    <mergeCell ref="P50:P51"/>
    <mergeCell ref="N8:N9"/>
    <mergeCell ref="O8:O9"/>
    <mergeCell ref="P8:P9"/>
    <mergeCell ref="Q8:Q9"/>
    <mergeCell ref="R8:R9"/>
    <mergeCell ref="S8:S9"/>
    <mergeCell ref="P61:P62"/>
    <mergeCell ref="P27:P29"/>
    <mergeCell ref="P30:P31"/>
    <mergeCell ref="P37:P39"/>
    <mergeCell ref="P42:P44"/>
    <mergeCell ref="P52:P54"/>
    <mergeCell ref="P55:P57"/>
    <mergeCell ref="P35:P36"/>
    <mergeCell ref="P58:P60"/>
    <mergeCell ref="N10:N13"/>
    <mergeCell ref="N14:N16"/>
    <mergeCell ref="Q42:Q44"/>
    <mergeCell ref="Q32:Q34"/>
    <mergeCell ref="Q35:Q36"/>
    <mergeCell ref="Q37:Q39"/>
    <mergeCell ref="Q40:Q41"/>
    <mergeCell ref="Q23:Q26"/>
    <mergeCell ref="S30:S31"/>
    <mergeCell ref="N27:N29"/>
    <mergeCell ref="N30:N31"/>
    <mergeCell ref="N32:N34"/>
    <mergeCell ref="R134:R137"/>
    <mergeCell ref="S134:S137"/>
    <mergeCell ref="R138:R140"/>
    <mergeCell ref="S168:S170"/>
    <mergeCell ref="P158:P160"/>
    <mergeCell ref="P138:P140"/>
    <mergeCell ref="P4:Q4"/>
    <mergeCell ref="Q27:Q29"/>
    <mergeCell ref="P171:P173"/>
    <mergeCell ref="R127:R129"/>
    <mergeCell ref="S127:S129"/>
    <mergeCell ref="R130:R131"/>
    <mergeCell ref="S130:S131"/>
    <mergeCell ref="R132:R133"/>
    <mergeCell ref="S132:S133"/>
    <mergeCell ref="R165:R167"/>
    <mergeCell ref="S165:S167"/>
    <mergeCell ref="Q130:Q131"/>
    <mergeCell ref="Q134:Q137"/>
    <mergeCell ref="Q138:Q140"/>
    <mergeCell ref="Q105:Q108"/>
    <mergeCell ref="Q109:Q111"/>
    <mergeCell ref="R171:R173"/>
    <mergeCell ref="S171:S173"/>
    <mergeCell ref="R141:R144"/>
    <mergeCell ref="S141:S144"/>
    <mergeCell ref="R168:R170"/>
    <mergeCell ref="R109:R111"/>
    <mergeCell ref="R112:R114"/>
    <mergeCell ref="R116:R117"/>
    <mergeCell ref="Q150:Q151"/>
    <mergeCell ref="Q152:Q157"/>
    <mergeCell ref="Q158:Q160"/>
    <mergeCell ref="Q171:Q173"/>
    <mergeCell ref="N158:N160"/>
    <mergeCell ref="R4:S4"/>
    <mergeCell ref="R6:R7"/>
    <mergeCell ref="S6:S7"/>
    <mergeCell ref="R10:R13"/>
    <mergeCell ref="S10:S13"/>
    <mergeCell ref="R14:R16"/>
    <mergeCell ref="S14:S16"/>
    <mergeCell ref="R17:R20"/>
    <mergeCell ref="S17:S20"/>
    <mergeCell ref="R21:R22"/>
    <mergeCell ref="S21:S22"/>
    <mergeCell ref="R23:R26"/>
    <mergeCell ref="S23:S26"/>
    <mergeCell ref="R27:R29"/>
    <mergeCell ref="S27:S29"/>
    <mergeCell ref="R30:R31"/>
    <mergeCell ref="O132:O133"/>
    <mergeCell ref="P132:P133"/>
    <mergeCell ref="O118:O123"/>
    <mergeCell ref="O124:O126"/>
    <mergeCell ref="O127:O129"/>
    <mergeCell ref="O130:O131"/>
    <mergeCell ref="O23:O26"/>
    <mergeCell ref="O27:O29"/>
    <mergeCell ref="O30:O31"/>
    <mergeCell ref="S70:S73"/>
    <mergeCell ref="O112:O114"/>
    <mergeCell ref="O116:O117"/>
    <mergeCell ref="O103:O104"/>
    <mergeCell ref="O109:O111"/>
    <mergeCell ref="Q50:Q51"/>
    <mergeCell ref="O134:O137"/>
    <mergeCell ref="O138:O140"/>
    <mergeCell ref="O148:O149"/>
    <mergeCell ref="O150:O151"/>
    <mergeCell ref="O152:O157"/>
    <mergeCell ref="O158:O160"/>
    <mergeCell ref="O165:O167"/>
    <mergeCell ref="P165:P167"/>
    <mergeCell ref="R124:R126"/>
    <mergeCell ref="Q165:Q167"/>
    <mergeCell ref="P141:P144"/>
    <mergeCell ref="O171:O173"/>
    <mergeCell ref="O141:O144"/>
    <mergeCell ref="O145:O147"/>
    <mergeCell ref="O161:O164"/>
    <mergeCell ref="M32:M34"/>
    <mergeCell ref="M52:M54"/>
    <mergeCell ref="M35:M36"/>
    <mergeCell ref="M37:M39"/>
    <mergeCell ref="O168:O170"/>
    <mergeCell ref="N42:N44"/>
    <mergeCell ref="O32:O34"/>
    <mergeCell ref="Q61:Q62"/>
    <mergeCell ref="P47:P49"/>
    <mergeCell ref="R66:R67"/>
    <mergeCell ref="R70:R73"/>
    <mergeCell ref="P45:P46"/>
    <mergeCell ref="Q45:Q46"/>
    <mergeCell ref="N171:N173"/>
    <mergeCell ref="N145:N147"/>
    <mergeCell ref="N152:N157"/>
    <mergeCell ref="P101:P102"/>
    <mergeCell ref="Y63:Y65"/>
    <mergeCell ref="V58:V60"/>
    <mergeCell ref="Q58:Q60"/>
    <mergeCell ref="U55:U57"/>
    <mergeCell ref="N55:N57"/>
    <mergeCell ref="V55:V57"/>
    <mergeCell ref="T55:T57"/>
    <mergeCell ref="U68:U69"/>
    <mergeCell ref="U74:U75"/>
    <mergeCell ref="U76:U78"/>
    <mergeCell ref="T66:T67"/>
    <mergeCell ref="T68:T69"/>
    <mergeCell ref="T70:T73"/>
    <mergeCell ref="T74:T75"/>
    <mergeCell ref="T76:T78"/>
    <mergeCell ref="N35:N36"/>
    <mergeCell ref="N37:N39"/>
    <mergeCell ref="N40:N41"/>
    <mergeCell ref="V68:V69"/>
    <mergeCell ref="V70:V73"/>
    <mergeCell ref="V74:V75"/>
    <mergeCell ref="V76:V78"/>
    <mergeCell ref="Q74:Q75"/>
    <mergeCell ref="Q76:Q78"/>
    <mergeCell ref="R37:R39"/>
    <mergeCell ref="S37:S39"/>
    <mergeCell ref="O42:O44"/>
    <mergeCell ref="O47:O49"/>
    <mergeCell ref="Q55:Q57"/>
    <mergeCell ref="O35:O36"/>
    <mergeCell ref="O37:O39"/>
    <mergeCell ref="S42:S44"/>
    <mergeCell ref="Y58:Y60"/>
    <mergeCell ref="W55:W57"/>
    <mergeCell ref="X55:X57"/>
    <mergeCell ref="Y55:Y57"/>
    <mergeCell ref="V63:V65"/>
    <mergeCell ref="O61:O62"/>
    <mergeCell ref="X40:X41"/>
    <mergeCell ref="X42:X44"/>
    <mergeCell ref="O74:O75"/>
    <mergeCell ref="U101:U102"/>
    <mergeCell ref="Q85:Q88"/>
    <mergeCell ref="Q89:Q91"/>
    <mergeCell ref="V79:V80"/>
    <mergeCell ref="V81:V84"/>
    <mergeCell ref="V85:V88"/>
    <mergeCell ref="Q79:Q80"/>
    <mergeCell ref="Q81:Q84"/>
    <mergeCell ref="O40:O41"/>
    <mergeCell ref="R79:R80"/>
    <mergeCell ref="S79:S80"/>
    <mergeCell ref="R81:R84"/>
    <mergeCell ref="R47:R49"/>
    <mergeCell ref="S47:S49"/>
    <mergeCell ref="R50:R51"/>
    <mergeCell ref="S50:S51"/>
    <mergeCell ref="S74:S75"/>
    <mergeCell ref="O50:O51"/>
    <mergeCell ref="O52:O54"/>
    <mergeCell ref="O63:O65"/>
    <mergeCell ref="O66:O67"/>
    <mergeCell ref="O68:O69"/>
    <mergeCell ref="P40:P41"/>
    <mergeCell ref="L61:L62"/>
    <mergeCell ref="T61:T62"/>
    <mergeCell ref="W105:W108"/>
    <mergeCell ref="Q6:Q7"/>
    <mergeCell ref="Q10:Q13"/>
    <mergeCell ref="Q14:Q16"/>
    <mergeCell ref="Q17:Q20"/>
    <mergeCell ref="Q21:Q22"/>
    <mergeCell ref="W58:W60"/>
    <mergeCell ref="R85:R88"/>
    <mergeCell ref="S66:S67"/>
    <mergeCell ref="P66:P67"/>
    <mergeCell ref="P68:P69"/>
    <mergeCell ref="P76:P78"/>
    <mergeCell ref="O45:O46"/>
    <mergeCell ref="R40:R41"/>
    <mergeCell ref="S40:S41"/>
    <mergeCell ref="R42:R44"/>
    <mergeCell ref="R32:R34"/>
    <mergeCell ref="S32:S34"/>
    <mergeCell ref="R35:R36"/>
    <mergeCell ref="S45:S46"/>
    <mergeCell ref="O93:O97"/>
    <mergeCell ref="O98:O100"/>
    <mergeCell ref="R68:R69"/>
    <mergeCell ref="O105:O108"/>
    <mergeCell ref="R93:R97"/>
    <mergeCell ref="V101:V102"/>
    <mergeCell ref="N6:N7"/>
    <mergeCell ref="R45:R46"/>
    <mergeCell ref="Q30:Q31"/>
    <mergeCell ref="R58:R60"/>
    <mergeCell ref="N47:N49"/>
    <mergeCell ref="N50:N51"/>
    <mergeCell ref="N52:N54"/>
    <mergeCell ref="N58:N60"/>
    <mergeCell ref="U98:U100"/>
    <mergeCell ref="U93:U97"/>
    <mergeCell ref="T79:T80"/>
    <mergeCell ref="T81:T84"/>
    <mergeCell ref="T85:T88"/>
    <mergeCell ref="T89:T91"/>
    <mergeCell ref="T93:T97"/>
    <mergeCell ref="T98:T100"/>
    <mergeCell ref="S81:S84"/>
    <mergeCell ref="O85:O88"/>
    <mergeCell ref="O55:O57"/>
    <mergeCell ref="O89:O91"/>
    <mergeCell ref="P93:P97"/>
    <mergeCell ref="P98:P100"/>
    <mergeCell ref="R76:R78"/>
    <mergeCell ref="S76:S78"/>
    <mergeCell ref="R52:R54"/>
    <mergeCell ref="O70:O73"/>
    <mergeCell ref="Q52:Q54"/>
    <mergeCell ref="R74:R75"/>
    <mergeCell ref="S85:S88"/>
    <mergeCell ref="S93:S97"/>
    <mergeCell ref="Q63:Q65"/>
    <mergeCell ref="Q66:Q67"/>
    <mergeCell ref="O58:O60"/>
    <mergeCell ref="S52:S54"/>
    <mergeCell ref="R55:R57"/>
    <mergeCell ref="S55:S57"/>
    <mergeCell ref="D101:D102"/>
    <mergeCell ref="G101:G102"/>
    <mergeCell ref="K101:K102"/>
    <mergeCell ref="L101:L102"/>
    <mergeCell ref="M101:M102"/>
    <mergeCell ref="N101:N102"/>
    <mergeCell ref="T101:T102"/>
    <mergeCell ref="L85:L88"/>
    <mergeCell ref="M85:M88"/>
    <mergeCell ref="L79:L80"/>
    <mergeCell ref="Q68:Q69"/>
    <mergeCell ref="Q70:Q73"/>
    <mergeCell ref="S58:S60"/>
    <mergeCell ref="R61:R62"/>
    <mergeCell ref="S61:S62"/>
    <mergeCell ref="R63:R65"/>
    <mergeCell ref="S63:S65"/>
    <mergeCell ref="S68:S69"/>
    <mergeCell ref="R89:R91"/>
    <mergeCell ref="D85:D88"/>
    <mergeCell ref="E89:E90"/>
    <mergeCell ref="N98:N100"/>
    <mergeCell ref="O101:O102"/>
    <mergeCell ref="G58:G60"/>
    <mergeCell ref="G61:G62"/>
    <mergeCell ref="D98:D100"/>
    <mergeCell ref="D66:D67"/>
    <mergeCell ref="D68:D69"/>
    <mergeCell ref="M76:M78"/>
    <mergeCell ref="L58:L60"/>
    <mergeCell ref="D89:D91"/>
    <mergeCell ref="D58:D60"/>
    <mergeCell ref="J153:J154"/>
    <mergeCell ref="G98:G100"/>
    <mergeCell ref="D138:D140"/>
    <mergeCell ref="G141:G144"/>
    <mergeCell ref="D141:D144"/>
    <mergeCell ref="N85:N88"/>
    <mergeCell ref="N89:N91"/>
    <mergeCell ref="K76:K78"/>
    <mergeCell ref="K79:K80"/>
    <mergeCell ref="D55:D57"/>
    <mergeCell ref="G55:G57"/>
    <mergeCell ref="K55:K57"/>
    <mergeCell ref="O76:O78"/>
    <mergeCell ref="O79:O80"/>
    <mergeCell ref="O81:O84"/>
    <mergeCell ref="N61:N62"/>
    <mergeCell ref="N66:N67"/>
    <mergeCell ref="N68:N69"/>
    <mergeCell ref="N70:N73"/>
    <mergeCell ref="N74:N75"/>
    <mergeCell ref="N76:N78"/>
    <mergeCell ref="N79:N80"/>
    <mergeCell ref="N81:N84"/>
    <mergeCell ref="L81:L84"/>
    <mergeCell ref="M81:M84"/>
    <mergeCell ref="D63:D65"/>
    <mergeCell ref="G63:G65"/>
    <mergeCell ref="M79:M80"/>
    <mergeCell ref="K63:K65"/>
    <mergeCell ref="N63:N65"/>
    <mergeCell ref="N150:N151"/>
    <mergeCell ref="N141:N144"/>
    <mergeCell ref="N161:N164"/>
    <mergeCell ref="G152:G157"/>
    <mergeCell ref="H153:H154"/>
    <mergeCell ref="I153:I154"/>
    <mergeCell ref="G116:G117"/>
    <mergeCell ref="D116:D117"/>
    <mergeCell ref="G79:G80"/>
    <mergeCell ref="G103:G104"/>
    <mergeCell ref="G105:G108"/>
    <mergeCell ref="D105:D108"/>
    <mergeCell ref="K37:K39"/>
    <mergeCell ref="K40:K41"/>
    <mergeCell ref="K42:K44"/>
    <mergeCell ref="K45:K46"/>
    <mergeCell ref="K47:K49"/>
    <mergeCell ref="K50:K51"/>
    <mergeCell ref="K52:K54"/>
    <mergeCell ref="K61:K62"/>
    <mergeCell ref="K150:K151"/>
    <mergeCell ref="K93:K97"/>
    <mergeCell ref="K98:K100"/>
    <mergeCell ref="K103:K104"/>
    <mergeCell ref="K105:K108"/>
    <mergeCell ref="K109:K111"/>
    <mergeCell ref="K112:K114"/>
    <mergeCell ref="K116:K117"/>
    <mergeCell ref="K118:K123"/>
    <mergeCell ref="K58:K60"/>
    <mergeCell ref="K66:K67"/>
    <mergeCell ref="K68:K69"/>
    <mergeCell ref="K70:K73"/>
    <mergeCell ref="K74:K75"/>
    <mergeCell ref="K161:K164"/>
    <mergeCell ref="K165:K167"/>
    <mergeCell ref="K168:K170"/>
    <mergeCell ref="K171:K173"/>
    <mergeCell ref="K124:K126"/>
    <mergeCell ref="K127:K129"/>
    <mergeCell ref="K130:K131"/>
    <mergeCell ref="K132:K133"/>
    <mergeCell ref="K134:K137"/>
    <mergeCell ref="K138:K140"/>
    <mergeCell ref="K141:K144"/>
    <mergeCell ref="K145:K147"/>
    <mergeCell ref="K148:K149"/>
    <mergeCell ref="K152:K157"/>
    <mergeCell ref="K158:K160"/>
    <mergeCell ref="N118:N123"/>
    <mergeCell ref="Q118:Q123"/>
    <mergeCell ref="N168:N170"/>
    <mergeCell ref="L168:L170"/>
    <mergeCell ref="M124:M126"/>
    <mergeCell ref="M127:M129"/>
    <mergeCell ref="M130:M131"/>
    <mergeCell ref="N124:N126"/>
    <mergeCell ref="N127:N129"/>
    <mergeCell ref="N130:N131"/>
    <mergeCell ref="N134:N137"/>
    <mergeCell ref="N138:N140"/>
    <mergeCell ref="N148:N149"/>
    <mergeCell ref="L127:L129"/>
    <mergeCell ref="L130:L131"/>
    <mergeCell ref="M132:M133"/>
    <mergeCell ref="M134:M137"/>
    <mergeCell ref="M138:M140"/>
    <mergeCell ref="M158:M160"/>
    <mergeCell ref="M161:M164"/>
    <mergeCell ref="M165:M167"/>
    <mergeCell ref="L161:L164"/>
    <mergeCell ref="L165:L167"/>
    <mergeCell ref="M148:M149"/>
    <mergeCell ref="N132:N133"/>
    <mergeCell ref="Q168:Q170"/>
    <mergeCell ref="P161:P164"/>
    <mergeCell ref="P168:P170"/>
    <mergeCell ref="P145:P147"/>
    <mergeCell ref="P148:P149"/>
    <mergeCell ref="P150:P151"/>
    <mergeCell ref="P152:P157"/>
    <mergeCell ref="T32:T34"/>
    <mergeCell ref="Q47:Q49"/>
    <mergeCell ref="T45:T46"/>
    <mergeCell ref="T47:T49"/>
    <mergeCell ref="T50:T51"/>
    <mergeCell ref="T52:T54"/>
    <mergeCell ref="P32:P34"/>
    <mergeCell ref="N45:N46"/>
    <mergeCell ref="N165:N167"/>
    <mergeCell ref="M116:M117"/>
    <mergeCell ref="M118:M123"/>
    <mergeCell ref="M112:M114"/>
    <mergeCell ref="N103:N104"/>
    <mergeCell ref="Q103:Q104"/>
    <mergeCell ref="Q141:Q144"/>
    <mergeCell ref="Q145:Q147"/>
    <mergeCell ref="Q148:Q149"/>
    <mergeCell ref="P103:P104"/>
    <mergeCell ref="P105:P108"/>
    <mergeCell ref="P109:P111"/>
    <mergeCell ref="P112:P114"/>
    <mergeCell ref="P116:P117"/>
    <mergeCell ref="P118:P123"/>
    <mergeCell ref="P124:P126"/>
    <mergeCell ref="P127:P129"/>
    <mergeCell ref="P130:P131"/>
    <mergeCell ref="P134:P137"/>
    <mergeCell ref="U52:U54"/>
    <mergeCell ref="U63:U65"/>
    <mergeCell ref="L32:L34"/>
    <mergeCell ref="L52:L54"/>
    <mergeCell ref="M58:M60"/>
    <mergeCell ref="P63:P65"/>
    <mergeCell ref="U81:U84"/>
    <mergeCell ref="U85:U88"/>
    <mergeCell ref="U89:U91"/>
    <mergeCell ref="N93:N97"/>
    <mergeCell ref="U103:U104"/>
    <mergeCell ref="U105:U108"/>
    <mergeCell ref="U109:U111"/>
    <mergeCell ref="U112:U114"/>
    <mergeCell ref="U118:U123"/>
    <mergeCell ref="U124:U126"/>
    <mergeCell ref="U127:U129"/>
    <mergeCell ref="Q124:Q126"/>
    <mergeCell ref="Q127:Q129"/>
    <mergeCell ref="M50:M51"/>
    <mergeCell ref="M61:M62"/>
    <mergeCell ref="L37:L39"/>
    <mergeCell ref="U148:U149"/>
    <mergeCell ref="U150:U151"/>
    <mergeCell ref="U152:U157"/>
    <mergeCell ref="U158:U160"/>
    <mergeCell ref="T35:T36"/>
    <mergeCell ref="T37:T39"/>
    <mergeCell ref="T40:T41"/>
    <mergeCell ref="T42:T44"/>
    <mergeCell ref="T148:T149"/>
    <mergeCell ref="T150:T151"/>
    <mergeCell ref="A1:Y1"/>
    <mergeCell ref="U132:U133"/>
    <mergeCell ref="U134:U137"/>
    <mergeCell ref="U138:U140"/>
    <mergeCell ref="U141:U144"/>
    <mergeCell ref="U145:U147"/>
    <mergeCell ref="N112:N114"/>
    <mergeCell ref="N116:N117"/>
    <mergeCell ref="N105:N108"/>
    <mergeCell ref="N109:N111"/>
    <mergeCell ref="R105:R108"/>
    <mergeCell ref="S105:S108"/>
    <mergeCell ref="S89:S91"/>
    <mergeCell ref="Q112:Q114"/>
    <mergeCell ref="Q116:Q117"/>
    <mergeCell ref="Q93:Q97"/>
    <mergeCell ref="Q98:Q100"/>
    <mergeCell ref="Q101:Q102"/>
    <mergeCell ref="R98:R100"/>
    <mergeCell ref="S98:S100"/>
    <mergeCell ref="R101:R102"/>
    <mergeCell ref="S35:S36"/>
    <mergeCell ref="U6:U7"/>
    <mergeCell ref="U8:U9"/>
    <mergeCell ref="U10:U13"/>
    <mergeCell ref="U37:U39"/>
    <mergeCell ref="U35:U36"/>
    <mergeCell ref="U32:U34"/>
    <mergeCell ref="U30:U31"/>
    <mergeCell ref="U27:U29"/>
    <mergeCell ref="U23:U26"/>
    <mergeCell ref="U21:U22"/>
    <mergeCell ref="U14:U16"/>
    <mergeCell ref="U61:U62"/>
    <mergeCell ref="U58:U60"/>
    <mergeCell ref="U66:U67"/>
    <mergeCell ref="U17:U20"/>
    <mergeCell ref="U42:U44"/>
    <mergeCell ref="U45:U46"/>
    <mergeCell ref="U47:U49"/>
    <mergeCell ref="U50:U51"/>
    <mergeCell ref="T152:T157"/>
    <mergeCell ref="Q161:Q164"/>
    <mergeCell ref="S158:S160"/>
    <mergeCell ref="R161:R164"/>
    <mergeCell ref="S161:S164"/>
    <mergeCell ref="T158:T160"/>
    <mergeCell ref="T105:T108"/>
    <mergeCell ref="T109:T111"/>
    <mergeCell ref="S124:S126"/>
    <mergeCell ref="R158:R160"/>
    <mergeCell ref="S138:S140"/>
    <mergeCell ref="T103:T104"/>
    <mergeCell ref="T63:T65"/>
    <mergeCell ref="Q132:Q133"/>
    <mergeCell ref="S101:S102"/>
    <mergeCell ref="T112:T114"/>
    <mergeCell ref="T116:T117"/>
    <mergeCell ref="R103:R104"/>
    <mergeCell ref="S103:S104"/>
    <mergeCell ref="S118:S123"/>
    <mergeCell ref="R118:R123"/>
    <mergeCell ref="S109:S111"/>
    <mergeCell ref="S112:S114"/>
    <mergeCell ref="S116:S117"/>
    <mergeCell ref="R145:R147"/>
    <mergeCell ref="S145:S147"/>
    <mergeCell ref="R148:R149"/>
    <mergeCell ref="S148:S149"/>
    <mergeCell ref="R150:R151"/>
    <mergeCell ref="S150:S151"/>
    <mergeCell ref="R152:R157"/>
    <mergeCell ref="S152:S157"/>
    <mergeCell ref="M40:M41"/>
    <mergeCell ref="L42:L44"/>
    <mergeCell ref="M42:M44"/>
    <mergeCell ref="L45:L46"/>
    <mergeCell ref="M45:M46"/>
    <mergeCell ref="M66:M67"/>
    <mergeCell ref="M63:M65"/>
    <mergeCell ref="L63:L65"/>
    <mergeCell ref="I5:J5"/>
    <mergeCell ref="L98:L100"/>
    <mergeCell ref="L103:L104"/>
    <mergeCell ref="M93:M97"/>
    <mergeCell ref="M98:M100"/>
    <mergeCell ref="M103:M104"/>
    <mergeCell ref="L93:L97"/>
    <mergeCell ref="L89:L91"/>
    <mergeCell ref="M89:M91"/>
    <mergeCell ref="L68:L69"/>
    <mergeCell ref="M68:M69"/>
    <mergeCell ref="L70:L73"/>
    <mergeCell ref="M70:M73"/>
    <mergeCell ref="L74:L75"/>
    <mergeCell ref="M74:M75"/>
    <mergeCell ref="L76:L78"/>
    <mergeCell ref="K14:K16"/>
    <mergeCell ref="K17:K20"/>
    <mergeCell ref="K21:K22"/>
    <mergeCell ref="K23:K26"/>
    <mergeCell ref="K27:K29"/>
    <mergeCell ref="K30:K31"/>
    <mergeCell ref="K32:K34"/>
    <mergeCell ref="L55:L57"/>
    <mergeCell ref="K35:K36"/>
    <mergeCell ref="L66:L67"/>
    <mergeCell ref="M55:M57"/>
    <mergeCell ref="K6:K7"/>
    <mergeCell ref="L35:L36"/>
    <mergeCell ref="L47:L49"/>
    <mergeCell ref="L50:L51"/>
    <mergeCell ref="M47:M49"/>
    <mergeCell ref="L171:L173"/>
    <mergeCell ref="M168:M170"/>
    <mergeCell ref="M171:M173"/>
    <mergeCell ref="L158:L160"/>
    <mergeCell ref="M150:M151"/>
    <mergeCell ref="M152:M157"/>
    <mergeCell ref="L132:L133"/>
    <mergeCell ref="L134:L137"/>
    <mergeCell ref="L138:L140"/>
    <mergeCell ref="L141:L144"/>
    <mergeCell ref="L145:L147"/>
    <mergeCell ref="L148:L149"/>
    <mergeCell ref="L150:L151"/>
    <mergeCell ref="L152:L157"/>
    <mergeCell ref="M141:M144"/>
    <mergeCell ref="M145:M147"/>
    <mergeCell ref="M21:M22"/>
    <mergeCell ref="L23:L26"/>
    <mergeCell ref="M23:M26"/>
    <mergeCell ref="L27:L29"/>
    <mergeCell ref="L112:L114"/>
    <mergeCell ref="K8:K9"/>
    <mergeCell ref="K10:K13"/>
    <mergeCell ref="L40:L41"/>
    <mergeCell ref="G40:G41"/>
    <mergeCell ref="G52:G54"/>
    <mergeCell ref="E63:E64"/>
    <mergeCell ref="G68:G69"/>
    <mergeCell ref="G70:G73"/>
    <mergeCell ref="E70:E73"/>
    <mergeCell ref="G85:G88"/>
    <mergeCell ref="E109:E111"/>
    <mergeCell ref="E127:E131"/>
    <mergeCell ref="E112:E114"/>
    <mergeCell ref="E116:E117"/>
    <mergeCell ref="E79:E80"/>
    <mergeCell ref="E83:E84"/>
    <mergeCell ref="E85:E87"/>
    <mergeCell ref="G76:G78"/>
    <mergeCell ref="G93:G97"/>
    <mergeCell ref="G74:G75"/>
    <mergeCell ref="E76:E77"/>
    <mergeCell ref="G109:G111"/>
    <mergeCell ref="D171:D173"/>
    <mergeCell ref="D168:D170"/>
    <mergeCell ref="E165:E166"/>
    <mergeCell ref="D165:D167"/>
    <mergeCell ref="D112:D114"/>
    <mergeCell ref="C134:C137"/>
    <mergeCell ref="B134:B137"/>
    <mergeCell ref="D109:D111"/>
    <mergeCell ref="G112:G114"/>
    <mergeCell ref="G118:G123"/>
    <mergeCell ref="D118:D123"/>
    <mergeCell ref="G124:G126"/>
    <mergeCell ref="D124:D126"/>
    <mergeCell ref="D127:D129"/>
    <mergeCell ref="G127:G129"/>
    <mergeCell ref="G130:G131"/>
    <mergeCell ref="D130:D131"/>
    <mergeCell ref="D158:D160"/>
    <mergeCell ref="D148:D149"/>
    <mergeCell ref="G148:G149"/>
    <mergeCell ref="G150:G151"/>
    <mergeCell ref="D150:D151"/>
    <mergeCell ref="E138:E147"/>
    <mergeCell ref="E152:E155"/>
    <mergeCell ref="D134:D137"/>
    <mergeCell ref="G134:G137"/>
    <mergeCell ref="E132:E133"/>
    <mergeCell ref="G138:G140"/>
    <mergeCell ref="G145:G147"/>
    <mergeCell ref="G171:G173"/>
    <mergeCell ref="E161:E162"/>
    <mergeCell ref="G165:G167"/>
    <mergeCell ref="T21:T22"/>
    <mergeCell ref="T23:T26"/>
    <mergeCell ref="T27:T29"/>
    <mergeCell ref="T30:T31"/>
    <mergeCell ref="D23:D26"/>
    <mergeCell ref="G14:G16"/>
    <mergeCell ref="D14:D16"/>
    <mergeCell ref="G21:G22"/>
    <mergeCell ref="G17:G20"/>
    <mergeCell ref="D21:D22"/>
    <mergeCell ref="D17:D20"/>
    <mergeCell ref="D10:D13"/>
    <mergeCell ref="G6:G7"/>
    <mergeCell ref="E8:E20"/>
    <mergeCell ref="E23:E26"/>
    <mergeCell ref="L6:L7"/>
    <mergeCell ref="M8:M9"/>
    <mergeCell ref="L8:L9"/>
    <mergeCell ref="L10:L13"/>
    <mergeCell ref="M10:M13"/>
    <mergeCell ref="L14:L16"/>
    <mergeCell ref="M14:M16"/>
    <mergeCell ref="L17:L20"/>
    <mergeCell ref="M17:M20"/>
    <mergeCell ref="L21:L22"/>
    <mergeCell ref="O6:O7"/>
    <mergeCell ref="O10:O13"/>
    <mergeCell ref="O14:O16"/>
    <mergeCell ref="O17:O20"/>
    <mergeCell ref="O21:O22"/>
    <mergeCell ref="N21:N22"/>
    <mergeCell ref="N23:N26"/>
    <mergeCell ref="G23:G26"/>
    <mergeCell ref="G8:G9"/>
    <mergeCell ref="G27:G29"/>
    <mergeCell ref="M6:M7"/>
    <mergeCell ref="D6:D7"/>
    <mergeCell ref="M27:M29"/>
    <mergeCell ref="L30:L31"/>
    <mergeCell ref="M30:M31"/>
    <mergeCell ref="V52:V54"/>
    <mergeCell ref="V61:V62"/>
    <mergeCell ref="V89:V91"/>
    <mergeCell ref="V93:V97"/>
    <mergeCell ref="V98:V100"/>
    <mergeCell ref="V103:V104"/>
    <mergeCell ref="V105:V108"/>
    <mergeCell ref="D93:D97"/>
    <mergeCell ref="D81:D84"/>
    <mergeCell ref="G37:G39"/>
    <mergeCell ref="G81:G84"/>
    <mergeCell ref="D32:D34"/>
    <mergeCell ref="E61:E62"/>
    <mergeCell ref="D35:D36"/>
    <mergeCell ref="D52:D54"/>
    <mergeCell ref="G47:G49"/>
    <mergeCell ref="G50:G51"/>
    <mergeCell ref="E106:E107"/>
    <mergeCell ref="G89:G91"/>
    <mergeCell ref="T6:T7"/>
    <mergeCell ref="T8:T9"/>
    <mergeCell ref="T10:T13"/>
    <mergeCell ref="T14:T16"/>
    <mergeCell ref="T17:T20"/>
    <mergeCell ref="V109:V111"/>
    <mergeCell ref="V112:V114"/>
    <mergeCell ref="V66:V67"/>
    <mergeCell ref="V116:V117"/>
    <mergeCell ref="D37:D39"/>
    <mergeCell ref="D47:D49"/>
    <mergeCell ref="D61:D62"/>
    <mergeCell ref="D70:D73"/>
    <mergeCell ref="D79:D80"/>
    <mergeCell ref="D103:D104"/>
    <mergeCell ref="F40:F41"/>
    <mergeCell ref="D45:D46"/>
    <mergeCell ref="G45:G46"/>
    <mergeCell ref="E37:E38"/>
    <mergeCell ref="K81:K84"/>
    <mergeCell ref="K85:K88"/>
    <mergeCell ref="K89:K91"/>
    <mergeCell ref="U116:U117"/>
    <mergeCell ref="L105:L108"/>
    <mergeCell ref="M105:M108"/>
    <mergeCell ref="G42:G44"/>
    <mergeCell ref="E99:E100"/>
    <mergeCell ref="E103:E104"/>
    <mergeCell ref="G66:G67"/>
    <mergeCell ref="D74:D75"/>
    <mergeCell ref="H40:H41"/>
    <mergeCell ref="E40:E46"/>
    <mergeCell ref="E47:E54"/>
    <mergeCell ref="E55:E57"/>
    <mergeCell ref="J50:J51"/>
    <mergeCell ref="I50:I51"/>
    <mergeCell ref="H50:H51"/>
    <mergeCell ref="V171:V173"/>
    <mergeCell ref="L109:L111"/>
    <mergeCell ref="U70:U73"/>
    <mergeCell ref="T58:T60"/>
    <mergeCell ref="V6:V7"/>
    <mergeCell ref="V8:V9"/>
    <mergeCell ref="V10:V13"/>
    <mergeCell ref="V14:V16"/>
    <mergeCell ref="V17:V20"/>
    <mergeCell ref="V21:V22"/>
    <mergeCell ref="V23:V26"/>
    <mergeCell ref="V27:V29"/>
    <mergeCell ref="V30:V31"/>
    <mergeCell ref="V32:V34"/>
    <mergeCell ref="V35:V36"/>
    <mergeCell ref="V37:V39"/>
    <mergeCell ref="V40:V41"/>
    <mergeCell ref="V42:V44"/>
    <mergeCell ref="V45:V46"/>
    <mergeCell ref="V47:V49"/>
    <mergeCell ref="V50:V51"/>
    <mergeCell ref="P6:P7"/>
    <mergeCell ref="P10:P13"/>
    <mergeCell ref="P14:P16"/>
    <mergeCell ref="P17:P20"/>
    <mergeCell ref="P21:P22"/>
    <mergeCell ref="P23:P26"/>
    <mergeCell ref="P70:P73"/>
    <mergeCell ref="P74:P75"/>
    <mergeCell ref="P79:P80"/>
    <mergeCell ref="P81:P84"/>
    <mergeCell ref="P85:P88"/>
    <mergeCell ref="W6:W7"/>
    <mergeCell ref="W8:W9"/>
    <mergeCell ref="W10:W13"/>
    <mergeCell ref="W14:W16"/>
    <mergeCell ref="W17:W20"/>
    <mergeCell ref="W21:W22"/>
    <mergeCell ref="W23:W26"/>
    <mergeCell ref="W27:W29"/>
    <mergeCell ref="W30:W31"/>
    <mergeCell ref="W32:W34"/>
    <mergeCell ref="W35:W36"/>
    <mergeCell ref="W37:W39"/>
    <mergeCell ref="W40:W41"/>
    <mergeCell ref="W42:W44"/>
    <mergeCell ref="W45:W46"/>
    <mergeCell ref="W47:W49"/>
    <mergeCell ref="W50:W51"/>
    <mergeCell ref="Y52:Y54"/>
    <mergeCell ref="Y103:Y104"/>
    <mergeCell ref="Y61:Y62"/>
    <mergeCell ref="Y66:Y67"/>
    <mergeCell ref="Y68:Y69"/>
    <mergeCell ref="Y70:Y73"/>
    <mergeCell ref="Y74:Y75"/>
    <mergeCell ref="Y76:Y78"/>
    <mergeCell ref="Y138:Y140"/>
    <mergeCell ref="Y101:Y102"/>
    <mergeCell ref="Y171:Y173"/>
    <mergeCell ref="Y141:Y144"/>
    <mergeCell ref="Y145:Y147"/>
    <mergeCell ref="W116:W117"/>
    <mergeCell ref="W118:W123"/>
    <mergeCell ref="W124:W126"/>
    <mergeCell ref="W127:W129"/>
    <mergeCell ref="W130:W131"/>
    <mergeCell ref="W132:W133"/>
    <mergeCell ref="W134:W137"/>
    <mergeCell ref="W138:W140"/>
    <mergeCell ref="W141:W144"/>
    <mergeCell ref="W145:W147"/>
    <mergeCell ref="W148:W149"/>
    <mergeCell ref="W150:W151"/>
    <mergeCell ref="W152:W157"/>
    <mergeCell ref="W158:W160"/>
    <mergeCell ref="W101:W102"/>
    <mergeCell ref="W161:W164"/>
    <mergeCell ref="W165:W167"/>
    <mergeCell ref="W52:W54"/>
    <mergeCell ref="W79:W80"/>
    <mergeCell ref="Y6:Y7"/>
    <mergeCell ref="Y8:Y9"/>
    <mergeCell ref="Y10:Y13"/>
    <mergeCell ref="Y14:Y16"/>
    <mergeCell ref="Y17:Y20"/>
    <mergeCell ref="Y21:Y22"/>
    <mergeCell ref="Y23:Y26"/>
    <mergeCell ref="Y27:Y29"/>
    <mergeCell ref="Y30:Y31"/>
    <mergeCell ref="Y32:Y34"/>
    <mergeCell ref="Y35:Y36"/>
    <mergeCell ref="Y37:Y39"/>
    <mergeCell ref="Y40:Y41"/>
    <mergeCell ref="Y42:Y44"/>
    <mergeCell ref="Y45:Y46"/>
    <mergeCell ref="Y47:Y49"/>
    <mergeCell ref="Y50:Y51"/>
    <mergeCell ref="Y148:Y149"/>
    <mergeCell ref="Y150:Y151"/>
    <mergeCell ref="Y152:Y157"/>
    <mergeCell ref="Y158:Y160"/>
    <mergeCell ref="Y161:Y164"/>
    <mergeCell ref="Y165:Y167"/>
    <mergeCell ref="Y168:Y170"/>
    <mergeCell ref="X66:X67"/>
    <mergeCell ref="X68:X69"/>
    <mergeCell ref="X70:X73"/>
    <mergeCell ref="U40:U41"/>
    <mergeCell ref="X6:X7"/>
    <mergeCell ref="X8:X9"/>
    <mergeCell ref="X30:X31"/>
    <mergeCell ref="Y134:Y137"/>
    <mergeCell ref="Y105:Y108"/>
    <mergeCell ref="Y109:Y111"/>
    <mergeCell ref="Y112:Y114"/>
    <mergeCell ref="Y116:Y117"/>
    <mergeCell ref="Y118:Y123"/>
    <mergeCell ref="Y124:Y126"/>
    <mergeCell ref="Y127:Y129"/>
    <mergeCell ref="Y130:Y131"/>
    <mergeCell ref="Y132:Y133"/>
    <mergeCell ref="Y79:Y80"/>
    <mergeCell ref="Y81:Y84"/>
    <mergeCell ref="Y85:Y88"/>
    <mergeCell ref="Y89:Y91"/>
    <mergeCell ref="Y93:Y97"/>
    <mergeCell ref="Y98:Y100"/>
    <mergeCell ref="X10:X13"/>
    <mergeCell ref="X14:X16"/>
    <mergeCell ref="X17:X20"/>
    <mergeCell ref="X21:X22"/>
    <mergeCell ref="X23:X26"/>
    <mergeCell ref="X27:X29"/>
    <mergeCell ref="X32:X34"/>
    <mergeCell ref="X35:X36"/>
    <mergeCell ref="X37:X39"/>
    <mergeCell ref="X127:X129"/>
    <mergeCell ref="X130:X131"/>
    <mergeCell ref="X74:X75"/>
    <mergeCell ref="X76:X78"/>
    <mergeCell ref="X79:X80"/>
    <mergeCell ref="X81:X84"/>
    <mergeCell ref="X85:X88"/>
    <mergeCell ref="X89:X91"/>
    <mergeCell ref="X93:X97"/>
    <mergeCell ref="X98:X100"/>
    <mergeCell ref="X103:X104"/>
    <mergeCell ref="X105:X108"/>
    <mergeCell ref="X109:X111"/>
    <mergeCell ref="X112:X114"/>
    <mergeCell ref="X116:X117"/>
    <mergeCell ref="X118:X123"/>
    <mergeCell ref="X124:X126"/>
    <mergeCell ref="X63:X65"/>
    <mergeCell ref="X101:X102"/>
    <mergeCell ref="X58:X60"/>
    <mergeCell ref="X171:X173"/>
    <mergeCell ref="X132:X133"/>
    <mergeCell ref="X134:X137"/>
    <mergeCell ref="X145:X147"/>
    <mergeCell ref="X148:X149"/>
    <mergeCell ref="X150:X151"/>
    <mergeCell ref="X152:X157"/>
    <mergeCell ref="X158:X160"/>
    <mergeCell ref="X161:X164"/>
    <mergeCell ref="X165:X167"/>
    <mergeCell ref="X138:X140"/>
    <mergeCell ref="X141:X144"/>
    <mergeCell ref="W168:W170"/>
    <mergeCell ref="W171:W173"/>
    <mergeCell ref="T161:T164"/>
    <mergeCell ref="T165:T167"/>
    <mergeCell ref="T168:T170"/>
    <mergeCell ref="T171:T173"/>
    <mergeCell ref="U161:U164"/>
    <mergeCell ref="U168:U170"/>
    <mergeCell ref="U171:U173"/>
    <mergeCell ref="V132:V133"/>
    <mergeCell ref="V134:V137"/>
    <mergeCell ref="V138:V140"/>
    <mergeCell ref="V141:V144"/>
    <mergeCell ref="V145:V147"/>
    <mergeCell ref="V148:V149"/>
    <mergeCell ref="V150:V151"/>
    <mergeCell ref="V152:V157"/>
    <mergeCell ref="V158:V160"/>
    <mergeCell ref="V161:V164"/>
    <mergeCell ref="V165:V167"/>
    <mergeCell ref="X168:X170"/>
    <mergeCell ref="X45:X46"/>
    <mergeCell ref="X47:X49"/>
    <mergeCell ref="X50:X51"/>
    <mergeCell ref="X52:X54"/>
    <mergeCell ref="X61:X62"/>
    <mergeCell ref="W81:W84"/>
    <mergeCell ref="W85:W88"/>
    <mergeCell ref="W89:W91"/>
    <mergeCell ref="W93:W97"/>
    <mergeCell ref="W98:W100"/>
    <mergeCell ref="W103:W104"/>
    <mergeCell ref="W61:W62"/>
    <mergeCell ref="W66:W67"/>
    <mergeCell ref="W68:W69"/>
    <mergeCell ref="W70:W73"/>
    <mergeCell ref="W74:W75"/>
    <mergeCell ref="W76:W78"/>
    <mergeCell ref="W109:W111"/>
    <mergeCell ref="W63:W65"/>
    <mergeCell ref="W112:W114"/>
    <mergeCell ref="V118:V123"/>
    <mergeCell ref="V124:V126"/>
    <mergeCell ref="V127:V129"/>
    <mergeCell ref="V130:V131"/>
    <mergeCell ref="V168:V170"/>
    <mergeCell ref="P89:P91"/>
    <mergeCell ref="U130:U131"/>
    <mergeCell ref="U165:U167"/>
    <mergeCell ref="U79:U80"/>
    <mergeCell ref="T118:T123"/>
    <mergeCell ref="T124:T126"/>
    <mergeCell ref="D76:D78"/>
    <mergeCell ref="G168:G170"/>
    <mergeCell ref="G158:G160"/>
    <mergeCell ref="G161:G164"/>
    <mergeCell ref="D161:D164"/>
    <mergeCell ref="D145:D147"/>
    <mergeCell ref="G132:G133"/>
    <mergeCell ref="D132:D133"/>
    <mergeCell ref="D152:D157"/>
    <mergeCell ref="E124:E126"/>
    <mergeCell ref="L116:L117"/>
    <mergeCell ref="L118:L123"/>
    <mergeCell ref="L124:L126"/>
    <mergeCell ref="M109:M111"/>
    <mergeCell ref="T127:T129"/>
    <mergeCell ref="T130:T131"/>
    <mergeCell ref="T132:T133"/>
    <mergeCell ref="T134:T137"/>
    <mergeCell ref="T138:T140"/>
    <mergeCell ref="T141:T144"/>
    <mergeCell ref="T145:T147"/>
    <mergeCell ref="D5:G5"/>
    <mergeCell ref="C6:C26"/>
    <mergeCell ref="A6:A39"/>
    <mergeCell ref="C27:C31"/>
    <mergeCell ref="B5:C5"/>
    <mergeCell ref="B6:B26"/>
    <mergeCell ref="B27:B31"/>
    <mergeCell ref="C32:C36"/>
    <mergeCell ref="B32:B36"/>
    <mergeCell ref="C37:C39"/>
    <mergeCell ref="B37:B39"/>
    <mergeCell ref="A40:A62"/>
    <mergeCell ref="C40:C46"/>
    <mergeCell ref="B40:B46"/>
    <mergeCell ref="C47:C54"/>
    <mergeCell ref="B47:B54"/>
    <mergeCell ref="C55:C60"/>
    <mergeCell ref="B55:B60"/>
    <mergeCell ref="C61:C62"/>
    <mergeCell ref="B61:B62"/>
    <mergeCell ref="G10:G13"/>
    <mergeCell ref="D8:D9"/>
    <mergeCell ref="G35:G36"/>
    <mergeCell ref="G30:G31"/>
    <mergeCell ref="E32:E36"/>
    <mergeCell ref="G32:G34"/>
    <mergeCell ref="E27:E31"/>
    <mergeCell ref="D40:D41"/>
    <mergeCell ref="D42:D44"/>
    <mergeCell ref="D50:D51"/>
    <mergeCell ref="D30:D31"/>
    <mergeCell ref="D27:D29"/>
    <mergeCell ref="A138:A173"/>
    <mergeCell ref="C138:C147"/>
    <mergeCell ref="B138:B147"/>
    <mergeCell ref="C148:C151"/>
    <mergeCell ref="B148:B151"/>
    <mergeCell ref="C152:C164"/>
    <mergeCell ref="B152:B164"/>
    <mergeCell ref="C165:C173"/>
    <mergeCell ref="B165:B173"/>
    <mergeCell ref="A63:A88"/>
    <mergeCell ref="C63:C69"/>
    <mergeCell ref="B63:B69"/>
    <mergeCell ref="C70:C75"/>
    <mergeCell ref="B70:B75"/>
    <mergeCell ref="C76:C88"/>
    <mergeCell ref="B76:B88"/>
    <mergeCell ref="A89:A117"/>
    <mergeCell ref="C89:C104"/>
    <mergeCell ref="B89:B104"/>
    <mergeCell ref="C105:C108"/>
    <mergeCell ref="B105:B108"/>
    <mergeCell ref="C109:C115"/>
    <mergeCell ref="B109:B115"/>
    <mergeCell ref="C116:C117"/>
    <mergeCell ref="B116:B117"/>
    <mergeCell ref="A118:A137"/>
    <mergeCell ref="C118:C126"/>
    <mergeCell ref="B118:B126"/>
    <mergeCell ref="C127:C131"/>
    <mergeCell ref="B127:B131"/>
    <mergeCell ref="C132:C133"/>
    <mergeCell ref="B132:B133"/>
  </mergeCells>
  <pageMargins left="0" right="0" top="0" bottom="0" header="0" footer="0.31496062992125984"/>
  <pageSetup paperSize="8" scale="65" fitToWidth="0" fitToHeight="0" orientation="landscape" r:id="rId1"/>
  <headerFooter>
    <oddHeader>&amp;C&amp;"-,Gras"&amp;14&amp;K00-049DOCUMENT DE TRAVAIL - Version du 13 septembre 2012</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workbookViewId="0">
      <selection activeCell="A20" sqref="A2:B20"/>
    </sheetView>
  </sheetViews>
  <sheetFormatPr baseColWidth="10" defaultRowHeight="15" x14ac:dyDescent="0.25"/>
  <cols>
    <col min="2" max="2" width="55.140625" customWidth="1"/>
    <col min="5" max="5" width="30.85546875" bestFit="1" customWidth="1"/>
  </cols>
  <sheetData>
    <row r="2" spans="1:2" x14ac:dyDescent="0.25">
      <c r="A2" s="224" t="s">
        <v>404</v>
      </c>
      <c r="B2" s="224"/>
    </row>
    <row r="3" spans="1:2" x14ac:dyDescent="0.25">
      <c r="A3" s="225" t="s">
        <v>642</v>
      </c>
      <c r="B3" s="225"/>
    </row>
    <row r="4" spans="1:2" x14ac:dyDescent="0.25">
      <c r="A4" s="225" t="s">
        <v>650</v>
      </c>
      <c r="B4" s="225"/>
    </row>
    <row r="5" spans="1:2" x14ac:dyDescent="0.25">
      <c r="A5" s="225" t="s">
        <v>641</v>
      </c>
      <c r="B5" s="225"/>
    </row>
    <row r="6" spans="1:2" x14ac:dyDescent="0.25">
      <c r="A6" s="225" t="s">
        <v>639</v>
      </c>
      <c r="B6" s="225"/>
    </row>
    <row r="7" spans="1:2" x14ac:dyDescent="0.25">
      <c r="A7" s="225" t="s">
        <v>651</v>
      </c>
      <c r="B7" s="225"/>
    </row>
    <row r="9" spans="1:2" x14ac:dyDescent="0.25">
      <c r="A9" s="224" t="s">
        <v>632</v>
      </c>
      <c r="B9" s="224"/>
    </row>
    <row r="10" spans="1:2" x14ac:dyDescent="0.25">
      <c r="A10" s="225" t="s">
        <v>630</v>
      </c>
      <c r="B10" s="225"/>
    </row>
    <row r="11" spans="1:2" x14ac:dyDescent="0.25">
      <c r="A11" s="225" t="s">
        <v>631</v>
      </c>
      <c r="B11" s="225"/>
    </row>
    <row r="13" spans="1:2" x14ac:dyDescent="0.25">
      <c r="A13" s="224" t="s">
        <v>637</v>
      </c>
      <c r="B13" s="224"/>
    </row>
    <row r="14" spans="1:2" x14ac:dyDescent="0.25">
      <c r="A14" s="103" t="s">
        <v>645</v>
      </c>
      <c r="B14" s="26" t="s">
        <v>405</v>
      </c>
    </row>
    <row r="15" spans="1:2" x14ac:dyDescent="0.25">
      <c r="A15" s="104" t="s">
        <v>644</v>
      </c>
      <c r="B15" s="26" t="s">
        <v>538</v>
      </c>
    </row>
    <row r="16" spans="1:2" x14ac:dyDescent="0.25">
      <c r="A16" s="105" t="s">
        <v>646</v>
      </c>
      <c r="B16" s="26" t="s">
        <v>649</v>
      </c>
    </row>
    <row r="18" spans="1:2" x14ac:dyDescent="0.25">
      <c r="A18" s="221" t="s">
        <v>659</v>
      </c>
      <c r="B18" s="222"/>
    </row>
    <row r="19" spans="1:2" x14ac:dyDescent="0.25">
      <c r="A19" s="223" t="s">
        <v>432</v>
      </c>
      <c r="B19" s="223"/>
    </row>
    <row r="20" spans="1:2" x14ac:dyDescent="0.25">
      <c r="A20" s="223" t="s">
        <v>427</v>
      </c>
      <c r="B20" s="223"/>
    </row>
  </sheetData>
  <mergeCells count="13">
    <mergeCell ref="A18:B18"/>
    <mergeCell ref="A19:B19"/>
    <mergeCell ref="A20:B20"/>
    <mergeCell ref="A2:B2"/>
    <mergeCell ref="A9:B9"/>
    <mergeCell ref="A13:B13"/>
    <mergeCell ref="A10:B10"/>
    <mergeCell ref="A11:B11"/>
    <mergeCell ref="A3:B3"/>
    <mergeCell ref="A4:B4"/>
    <mergeCell ref="A5:B5"/>
    <mergeCell ref="A6:B6"/>
    <mergeCell ref="A7:B7"/>
  </mergeCell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0"/>
  <sheetViews>
    <sheetView topLeftCell="A55" workbookViewId="0">
      <selection activeCell="C68" sqref="C68"/>
    </sheetView>
  </sheetViews>
  <sheetFormatPr baseColWidth="10" defaultRowHeight="15" x14ac:dyDescent="0.25"/>
  <cols>
    <col min="1" max="1" width="41.42578125" bestFit="1" customWidth="1"/>
    <col min="2" max="2" width="16.7109375" style="53" bestFit="1" customWidth="1"/>
    <col min="3" max="3" width="12.140625" style="53" bestFit="1" customWidth="1"/>
    <col min="4" max="4" width="16.7109375" style="53" bestFit="1" customWidth="1"/>
    <col min="5" max="6" width="31" style="53" bestFit="1" customWidth="1"/>
    <col min="7" max="7" width="32.140625" style="53" bestFit="1" customWidth="1"/>
    <col min="8" max="8" width="16.7109375" style="53" bestFit="1" customWidth="1"/>
    <col min="9" max="9" width="12.140625" style="53" bestFit="1" customWidth="1"/>
    <col min="10" max="10" width="16.7109375" style="53" bestFit="1" customWidth="1"/>
    <col min="11" max="11" width="11.42578125" style="53"/>
    <col min="12" max="12" width="31" style="53" bestFit="1" customWidth="1"/>
    <col min="13" max="13" width="11.42578125" style="53"/>
    <col min="15" max="15" width="31" bestFit="1" customWidth="1"/>
    <col min="16" max="16" width="32.140625" style="53" bestFit="1" customWidth="1"/>
    <col min="17" max="17" width="12.140625" style="53" bestFit="1" customWidth="1"/>
  </cols>
  <sheetData>
    <row r="1" spans="1:17" ht="15.75" thickBot="1" x14ac:dyDescent="0.3">
      <c r="A1" s="57" t="s">
        <v>403</v>
      </c>
      <c r="H1" s="56" t="s">
        <v>573</v>
      </c>
      <c r="K1"/>
      <c r="L1"/>
      <c r="M1" s="56" t="s">
        <v>581</v>
      </c>
      <c r="N1" s="56" t="s">
        <v>561</v>
      </c>
      <c r="P1"/>
      <c r="Q1"/>
    </row>
    <row r="2" spans="1:17" x14ac:dyDescent="0.25">
      <c r="B2" s="56" t="s">
        <v>560</v>
      </c>
      <c r="C2" s="56" t="s">
        <v>561</v>
      </c>
      <c r="F2" s="59" t="s">
        <v>562</v>
      </c>
      <c r="G2" s="60" t="s">
        <v>563</v>
      </c>
      <c r="H2" s="56">
        <v>12</v>
      </c>
      <c r="K2"/>
      <c r="L2" s="26" t="s">
        <v>582</v>
      </c>
      <c r="M2" s="54">
        <f>M4-M3</f>
        <v>123</v>
      </c>
      <c r="N2" s="55">
        <f>M2/M4</f>
        <v>0.74096385542168675</v>
      </c>
      <c r="P2"/>
      <c r="Q2"/>
    </row>
    <row r="3" spans="1:17" x14ac:dyDescent="0.25">
      <c r="A3" s="58" t="s">
        <v>490</v>
      </c>
      <c r="B3" s="54">
        <f>COUNTIF('Bilan  2011 A21'!N6:N173,"INSCRITE MAIS RIEN N'EST FAIT")</f>
        <v>1</v>
      </c>
      <c r="C3" s="55">
        <v>0.01</v>
      </c>
      <c r="F3" s="59" t="s">
        <v>564</v>
      </c>
      <c r="G3" s="60" t="s">
        <v>569</v>
      </c>
      <c r="H3" s="56">
        <v>9</v>
      </c>
      <c r="K3"/>
      <c r="L3" s="71" t="s">
        <v>583</v>
      </c>
      <c r="M3" s="38">
        <f>COUNTIF('Bilan  2011 A21'!H6:H173,"Nouvelle")</f>
        <v>43</v>
      </c>
      <c r="N3" s="55">
        <f>M3/M4</f>
        <v>0.25903614457831325</v>
      </c>
      <c r="P3"/>
      <c r="Q3"/>
    </row>
    <row r="4" spans="1:17" x14ac:dyDescent="0.25">
      <c r="A4" s="58" t="s">
        <v>491</v>
      </c>
      <c r="B4" s="54">
        <f>COUNTIF('Bilan  2011 A21'!N6:N173,"PROGRAMMEE / DELIBEREE")</f>
        <v>0</v>
      </c>
      <c r="C4" s="55">
        <f t="shared" ref="C4:C7" si="0">B4/58</f>
        <v>0</v>
      </c>
      <c r="F4" s="59" t="s">
        <v>565</v>
      </c>
      <c r="G4" s="60" t="s">
        <v>570</v>
      </c>
      <c r="H4" s="56">
        <v>9</v>
      </c>
      <c r="K4"/>
      <c r="L4" s="70" t="s">
        <v>584</v>
      </c>
      <c r="M4" s="56">
        <v>166</v>
      </c>
      <c r="N4" s="55">
        <f>M4/M4</f>
        <v>1</v>
      </c>
      <c r="P4"/>
      <c r="Q4"/>
    </row>
    <row r="5" spans="1:17" x14ac:dyDescent="0.25">
      <c r="A5" s="58" t="s">
        <v>409</v>
      </c>
      <c r="B5" s="54">
        <f>COUNTIF('Bilan  2011 A21'!N6:N173,"ENGAGEE OU EN COURS")</f>
        <v>19</v>
      </c>
      <c r="C5" s="55">
        <v>0.35</v>
      </c>
      <c r="F5" s="59" t="s">
        <v>566</v>
      </c>
      <c r="G5" s="60" t="s">
        <v>571</v>
      </c>
      <c r="H5" s="56">
        <v>11</v>
      </c>
      <c r="K5"/>
      <c r="L5"/>
      <c r="N5" s="53"/>
      <c r="P5"/>
      <c r="Q5"/>
    </row>
    <row r="6" spans="1:17" x14ac:dyDescent="0.25">
      <c r="A6" s="58" t="s">
        <v>492</v>
      </c>
      <c r="B6" s="54">
        <f>COUNTIF('Bilan  2011 A21'!N6:N173,"FINALISEE")</f>
        <v>11</v>
      </c>
      <c r="C6" s="55">
        <f t="shared" si="0"/>
        <v>0.18965517241379309</v>
      </c>
      <c r="D6" s="72">
        <f>C6+C7</f>
        <v>0.65517241379310343</v>
      </c>
      <c r="F6" s="59" t="s">
        <v>567</v>
      </c>
      <c r="G6" s="60" t="s">
        <v>572</v>
      </c>
      <c r="H6" s="56">
        <v>6</v>
      </c>
      <c r="K6"/>
      <c r="L6"/>
      <c r="M6" s="56" t="s">
        <v>585</v>
      </c>
      <c r="N6" s="56" t="s">
        <v>561</v>
      </c>
      <c r="P6"/>
      <c r="Q6"/>
    </row>
    <row r="7" spans="1:17" x14ac:dyDescent="0.25">
      <c r="A7" s="58" t="s">
        <v>493</v>
      </c>
      <c r="B7" s="54">
        <f>COUNTIF('Bilan  2011 A21'!N6:N173,"EVALUEE / AMELIOREE")</f>
        <v>27</v>
      </c>
      <c r="C7" s="55">
        <f t="shared" si="0"/>
        <v>0.46551724137931033</v>
      </c>
      <c r="F7" s="59" t="s">
        <v>568</v>
      </c>
      <c r="G7" s="60" t="s">
        <v>580</v>
      </c>
      <c r="H7" s="56">
        <v>11</v>
      </c>
      <c r="K7"/>
      <c r="L7" s="58" t="s">
        <v>490</v>
      </c>
      <c r="M7" s="54">
        <v>2</v>
      </c>
      <c r="N7" s="55">
        <f>M7/43</f>
        <v>4.6511627906976744E-2</v>
      </c>
      <c r="P7"/>
      <c r="Q7"/>
    </row>
    <row r="8" spans="1:17" x14ac:dyDescent="0.25">
      <c r="O8" s="58" t="s">
        <v>491</v>
      </c>
      <c r="P8" s="54">
        <v>1</v>
      </c>
      <c r="Q8" s="55">
        <f t="shared" ref="Q8:Q11" si="1">P8/43</f>
        <v>2.3255813953488372E-2</v>
      </c>
    </row>
    <row r="9" spans="1:17" x14ac:dyDescent="0.25">
      <c r="B9" s="226" t="s">
        <v>574</v>
      </c>
      <c r="C9" s="223"/>
      <c r="D9" s="226" t="s">
        <v>575</v>
      </c>
      <c r="E9" s="223"/>
      <c r="F9" s="226" t="s">
        <v>576</v>
      </c>
      <c r="G9" s="223"/>
      <c r="H9" s="226" t="s">
        <v>577</v>
      </c>
      <c r="I9" s="223"/>
      <c r="J9" s="226" t="s">
        <v>578</v>
      </c>
      <c r="K9" s="223"/>
      <c r="L9" s="226" t="s">
        <v>579</v>
      </c>
      <c r="M9" s="223"/>
      <c r="O9" s="58" t="s">
        <v>409</v>
      </c>
      <c r="P9" s="54">
        <v>15</v>
      </c>
      <c r="Q9" s="55">
        <f t="shared" si="1"/>
        <v>0.34883720930232559</v>
      </c>
    </row>
    <row r="10" spans="1:17" x14ac:dyDescent="0.25">
      <c r="B10" s="54" t="s">
        <v>560</v>
      </c>
      <c r="C10" s="54" t="s">
        <v>561</v>
      </c>
      <c r="D10" s="54" t="s">
        <v>560</v>
      </c>
      <c r="E10" s="54" t="s">
        <v>561</v>
      </c>
      <c r="F10" s="54" t="s">
        <v>560</v>
      </c>
      <c r="G10" s="54" t="s">
        <v>561</v>
      </c>
      <c r="H10" s="54" t="s">
        <v>560</v>
      </c>
      <c r="I10" s="54" t="s">
        <v>561</v>
      </c>
      <c r="J10" s="54" t="s">
        <v>560</v>
      </c>
      <c r="K10" s="54" t="s">
        <v>561</v>
      </c>
      <c r="L10" s="54" t="s">
        <v>560</v>
      </c>
      <c r="M10" s="54" t="s">
        <v>561</v>
      </c>
      <c r="O10" s="58" t="s">
        <v>492</v>
      </c>
      <c r="P10" s="54">
        <v>14</v>
      </c>
      <c r="Q10" s="55">
        <f t="shared" si="1"/>
        <v>0.32558139534883723</v>
      </c>
    </row>
    <row r="11" spans="1:17" x14ac:dyDescent="0.25">
      <c r="A11" s="58" t="s">
        <v>490</v>
      </c>
      <c r="B11" s="54">
        <f>COUNTIF('Bilan  2011 A21'!N6:N39,"INSCRITE MAIS RIEN N'EST FAIT")</f>
        <v>0</v>
      </c>
      <c r="C11" s="55">
        <f>B11/12</f>
        <v>0</v>
      </c>
      <c r="D11" s="61">
        <f>COUNTIF('Bilan  2011 A21'!N40:N62,"INSCRITE MAIS RIEN N'EST FAIT")</f>
        <v>1</v>
      </c>
      <c r="E11" s="55">
        <f>D11/9</f>
        <v>0.1111111111111111</v>
      </c>
      <c r="F11" s="61">
        <f>COUNTIF('Bilan  2011 A21'!N63:N88,"INSCRITE MAIS RIEN N'EST FAIT")</f>
        <v>0</v>
      </c>
      <c r="G11" s="55">
        <f>F11/9</f>
        <v>0</v>
      </c>
      <c r="H11" s="61">
        <f>COUNTIF('Bilan  2011 A21'!N89:N117,"INSCRITE MAIS RIEN N'EST FAIT")</f>
        <v>0</v>
      </c>
      <c r="I11" s="55">
        <f>H11/11</f>
        <v>0</v>
      </c>
      <c r="J11" s="61">
        <f>COUNTIF('Bilan  2011 A21'!N118:N137,"INSCRITE MAIS RIEN N'EST FAIT")</f>
        <v>0</v>
      </c>
      <c r="K11" s="55">
        <f>J11/6</f>
        <v>0</v>
      </c>
      <c r="L11" s="54">
        <f>COUNTIF('Bilan  2011 A21'!N138:N173,"INSCRITE MAIS RIEN N'EST FAIT")</f>
        <v>0</v>
      </c>
      <c r="M11" s="55">
        <f>L11/11</f>
        <v>0</v>
      </c>
      <c r="N11" s="63"/>
      <c r="O11" s="58" t="s">
        <v>493</v>
      </c>
      <c r="P11" s="54">
        <v>11</v>
      </c>
      <c r="Q11" s="55">
        <f t="shared" si="1"/>
        <v>0.2558139534883721</v>
      </c>
    </row>
    <row r="12" spans="1:17" x14ac:dyDescent="0.25">
      <c r="A12" s="58" t="s">
        <v>491</v>
      </c>
      <c r="B12" s="54">
        <f>COUNTIF('Bilan  2011 A21'!N6:N39,"PROGRAMMEE / DELIBEREE")</f>
        <v>0</v>
      </c>
      <c r="C12" s="55">
        <f t="shared" ref="C12:C15" si="2">B12/12</f>
        <v>0</v>
      </c>
      <c r="D12" s="61">
        <f>COUNTIF('Bilan  2011 A21'!N40:N62,"PROGRAMMEE / DELIBEREE")</f>
        <v>0</v>
      </c>
      <c r="E12" s="55">
        <f t="shared" ref="E12:E15" si="3">D12/9</f>
        <v>0</v>
      </c>
      <c r="F12" s="61">
        <f>COUNTIF('Bilan  2011 A21'!N63:N88,"PROGRAMMEE / DELIBEREE")</f>
        <v>0</v>
      </c>
      <c r="G12" s="55">
        <f t="shared" ref="G12:G15" si="4">F12/9</f>
        <v>0</v>
      </c>
      <c r="H12" s="61">
        <f>COUNTIF('Bilan  2011 A21'!N89:N117,"PROGRAMMEE / DELIBEREE")</f>
        <v>0</v>
      </c>
      <c r="I12" s="55">
        <f t="shared" ref="I12:I15" si="5">H12/11</f>
        <v>0</v>
      </c>
      <c r="J12" s="61">
        <f>COUNTIF('Bilan  2011 A21'!N118:N137,"PROGRAMMEE / DELIBEREE")</f>
        <v>0</v>
      </c>
      <c r="K12" s="55">
        <f t="shared" ref="K12:K15" si="6">J12/6</f>
        <v>0</v>
      </c>
      <c r="L12" s="54">
        <f>COUNTIF('Bilan  2011 A21'!N138:N173,"PROGRAMMEE / DELIBEREE")</f>
        <v>0</v>
      </c>
      <c r="M12" s="55">
        <f t="shared" ref="M12:M15" si="7">L12/11</f>
        <v>0</v>
      </c>
      <c r="N12" s="63"/>
    </row>
    <row r="13" spans="1:17" x14ac:dyDescent="0.25">
      <c r="A13" s="58" t="s">
        <v>409</v>
      </c>
      <c r="B13" s="54">
        <f>COUNTIF('Bilan  2011 A21'!N6:N39,"ENGAGEE OU EN COURS")</f>
        <v>1</v>
      </c>
      <c r="C13" s="55">
        <f t="shared" si="2"/>
        <v>8.3333333333333329E-2</v>
      </c>
      <c r="D13" s="61">
        <f>COUNTIF('Bilan  2011 A21'!N40:N62,"ENGAGEE OU EN COURS")</f>
        <v>1</v>
      </c>
      <c r="E13" s="55">
        <f t="shared" si="3"/>
        <v>0.1111111111111111</v>
      </c>
      <c r="F13" s="61">
        <f>COUNTIF('Bilan  2011 A21'!N63:N88,"ENGAGEE OU EN COURS")</f>
        <v>2</v>
      </c>
      <c r="G13" s="55">
        <f t="shared" si="4"/>
        <v>0.22222222222222221</v>
      </c>
      <c r="H13" s="61">
        <f>COUNTIF('Bilan  2011 A21'!N89:N117,"ENGAGEE OU EN COURS")</f>
        <v>5</v>
      </c>
      <c r="I13" s="55">
        <f t="shared" si="5"/>
        <v>0.45454545454545453</v>
      </c>
      <c r="J13" s="61">
        <f>COUNTIF('Bilan  2011 A21'!N118:N137,"ENGAGEE OU EN COURS")</f>
        <v>3</v>
      </c>
      <c r="K13" s="55">
        <f t="shared" si="6"/>
        <v>0.5</v>
      </c>
      <c r="L13" s="54">
        <f>COUNTIF('Bilan  2011 A21'!N138:N173,"ENGAGEE OU EN COURS")</f>
        <v>7</v>
      </c>
      <c r="M13" s="55">
        <f t="shared" si="7"/>
        <v>0.63636363636363635</v>
      </c>
      <c r="N13" s="63"/>
    </row>
    <row r="14" spans="1:17" x14ac:dyDescent="0.25">
      <c r="A14" s="58" t="s">
        <v>492</v>
      </c>
      <c r="B14" s="54">
        <f>COUNTIF('Bilan  2011 A21'!N6:N39,"FINALISEE")</f>
        <v>0</v>
      </c>
      <c r="C14" s="55">
        <f t="shared" si="2"/>
        <v>0</v>
      </c>
      <c r="D14" s="61">
        <f>COUNTIF('Bilan  2011 A21'!N40:N62,"FINALISEE")</f>
        <v>2</v>
      </c>
      <c r="E14" s="55">
        <f t="shared" si="3"/>
        <v>0.22222222222222221</v>
      </c>
      <c r="F14" s="61">
        <f>COUNTIF('Bilan  2011 A21'!N63:N88,"FINALISEE")</f>
        <v>4</v>
      </c>
      <c r="G14" s="55">
        <f t="shared" si="4"/>
        <v>0.44444444444444442</v>
      </c>
      <c r="H14" s="61">
        <f>COUNTIF('Bilan  2011 A21'!N89:N117,"FINALISEE")</f>
        <v>3</v>
      </c>
      <c r="I14" s="55">
        <f t="shared" si="5"/>
        <v>0.27272727272727271</v>
      </c>
      <c r="J14" s="61">
        <f>COUNTIF('Bilan  2011 A21'!N118:N137,"FINALISEE")</f>
        <v>0</v>
      </c>
      <c r="K14" s="55">
        <f t="shared" si="6"/>
        <v>0</v>
      </c>
      <c r="L14" s="54">
        <f>COUNTIF('Bilan  2011 A21'!N138:N173,"FINALISEE")</f>
        <v>2</v>
      </c>
      <c r="M14" s="55">
        <f t="shared" si="7"/>
        <v>0.18181818181818182</v>
      </c>
      <c r="N14" s="63"/>
    </row>
    <row r="15" spans="1:17" x14ac:dyDescent="0.25">
      <c r="A15" s="58" t="s">
        <v>493</v>
      </c>
      <c r="B15" s="54">
        <f>COUNTIF('Bilan  2011 A21'!N6:N39,"EVALUEE / AMELIOREE")</f>
        <v>11</v>
      </c>
      <c r="C15" s="55">
        <f t="shared" si="2"/>
        <v>0.91666666666666663</v>
      </c>
      <c r="D15" s="61">
        <f>COUNTIF('Bilan  2011 A21'!N40:N62,"EVALUEE / AMELIOREE")</f>
        <v>5</v>
      </c>
      <c r="E15" s="55">
        <f t="shared" si="3"/>
        <v>0.55555555555555558</v>
      </c>
      <c r="F15" s="61">
        <f>COUNTIF('Bilan  2011 A21'!N63:N88,"EVALUEE / AMELIOREE")</f>
        <v>3</v>
      </c>
      <c r="G15" s="55">
        <f t="shared" si="4"/>
        <v>0.33333333333333331</v>
      </c>
      <c r="H15" s="61">
        <f>COUNTIF('Bilan  2011 A21'!N89:N117,"EVALUEE / AMELIOREE")</f>
        <v>3</v>
      </c>
      <c r="I15" s="55">
        <f t="shared" si="5"/>
        <v>0.27272727272727271</v>
      </c>
      <c r="J15" s="61">
        <f>COUNTIF('Bilan  2011 A21'!N118:N137,"EVALUEE / AMELIOREE")</f>
        <v>3</v>
      </c>
      <c r="K15" s="55">
        <f t="shared" si="6"/>
        <v>0.5</v>
      </c>
      <c r="L15" s="54">
        <f>COUNTIF('Bilan  2011 A21'!N138:N173,"EVALUEE / AMELIOREE")</f>
        <v>2</v>
      </c>
      <c r="M15" s="55">
        <f t="shared" si="7"/>
        <v>0.18181818181818182</v>
      </c>
      <c r="N15" s="63"/>
    </row>
    <row r="16" spans="1:17" x14ac:dyDescent="0.25">
      <c r="D16" s="62"/>
      <c r="F16" s="62"/>
    </row>
    <row r="17" spans="5:27" x14ac:dyDescent="0.25">
      <c r="E17" s="75" t="s">
        <v>574</v>
      </c>
      <c r="G17" s="75" t="s">
        <v>575</v>
      </c>
      <c r="L17" s="75" t="s">
        <v>576</v>
      </c>
      <c r="P17" s="75" t="s">
        <v>577</v>
      </c>
      <c r="T17" s="75" t="s">
        <v>578</v>
      </c>
      <c r="AA17" s="75" t="s">
        <v>579</v>
      </c>
    </row>
    <row r="19" spans="5:27" x14ac:dyDescent="0.25">
      <c r="E19" s="72"/>
    </row>
    <row r="34" spans="1:25" x14ac:dyDescent="0.25">
      <c r="L34" s="75"/>
    </row>
    <row r="35" spans="1:25" ht="15.75" thickBot="1" x14ac:dyDescent="0.3">
      <c r="H35" s="72"/>
    </row>
    <row r="36" spans="1:25" ht="15.75" thickBot="1" x14ac:dyDescent="0.3">
      <c r="A36" s="57" t="s">
        <v>632</v>
      </c>
    </row>
    <row r="37" spans="1:25" x14ac:dyDescent="0.25">
      <c r="B37" s="56" t="s">
        <v>560</v>
      </c>
      <c r="C37" s="56" t="s">
        <v>561</v>
      </c>
      <c r="F37" s="97" t="s">
        <v>574</v>
      </c>
      <c r="G37" s="97" t="s">
        <v>575</v>
      </c>
      <c r="H37" s="97" t="s">
        <v>576</v>
      </c>
      <c r="I37" s="97" t="s">
        <v>577</v>
      </c>
      <c r="J37" s="97" t="s">
        <v>578</v>
      </c>
      <c r="K37" s="97" t="s">
        <v>579</v>
      </c>
    </row>
    <row r="38" spans="1:25" x14ac:dyDescent="0.25">
      <c r="A38" s="67" t="s">
        <v>634</v>
      </c>
      <c r="B38" s="54">
        <f>COUNTIF('Bilan  2011 A21'!O6:O173,"INTERNE")</f>
        <v>16</v>
      </c>
      <c r="C38" s="55">
        <f>B38/58</f>
        <v>0.27586206896551724</v>
      </c>
      <c r="E38" s="67" t="s">
        <v>634</v>
      </c>
      <c r="F38" s="55">
        <v>0.5</v>
      </c>
      <c r="G38" s="55">
        <v>0.22</v>
      </c>
      <c r="H38" s="55">
        <v>0.33</v>
      </c>
      <c r="I38" s="55">
        <v>0.09</v>
      </c>
      <c r="J38" s="55">
        <v>0</v>
      </c>
      <c r="K38" s="55">
        <v>0.27</v>
      </c>
    </row>
    <row r="39" spans="1:25" x14ac:dyDescent="0.25">
      <c r="A39" s="67" t="s">
        <v>635</v>
      </c>
      <c r="B39" s="54">
        <f>COUNTIF('Bilan  2011 A21'!O6:O173,"EXTERNE")</f>
        <v>42</v>
      </c>
      <c r="C39" s="55">
        <f t="shared" ref="C39" si="8">B39/58</f>
        <v>0.72413793103448276</v>
      </c>
      <c r="E39" s="67" t="s">
        <v>635</v>
      </c>
      <c r="F39" s="55">
        <v>0.5</v>
      </c>
      <c r="G39" s="55">
        <v>0.78</v>
      </c>
      <c r="H39" s="55">
        <v>0.67</v>
      </c>
      <c r="I39" s="55">
        <v>0.91</v>
      </c>
      <c r="J39" s="55">
        <v>1</v>
      </c>
      <c r="K39" s="55">
        <v>0.73</v>
      </c>
    </row>
    <row r="40" spans="1:25" x14ac:dyDescent="0.25">
      <c r="C40" s="72"/>
    </row>
    <row r="41" spans="1:25" x14ac:dyDescent="0.25">
      <c r="B41" s="226" t="s">
        <v>574</v>
      </c>
      <c r="C41" s="223"/>
      <c r="D41" s="226" t="s">
        <v>575</v>
      </c>
      <c r="E41" s="223"/>
      <c r="F41" s="226" t="s">
        <v>576</v>
      </c>
      <c r="G41" s="223"/>
      <c r="H41" s="226" t="s">
        <v>577</v>
      </c>
      <c r="I41" s="223"/>
      <c r="J41" s="226" t="s">
        <v>578</v>
      </c>
      <c r="K41" s="223"/>
      <c r="L41" s="226" t="s">
        <v>579</v>
      </c>
      <c r="M41" s="223"/>
    </row>
    <row r="42" spans="1:25" x14ac:dyDescent="0.25">
      <c r="B42" s="54" t="s">
        <v>560</v>
      </c>
      <c r="C42" s="54" t="s">
        <v>561</v>
      </c>
      <c r="D42" s="54" t="s">
        <v>560</v>
      </c>
      <c r="E42" s="54" t="s">
        <v>561</v>
      </c>
      <c r="F42" s="54" t="s">
        <v>560</v>
      </c>
      <c r="G42" s="54" t="s">
        <v>561</v>
      </c>
      <c r="H42" s="54" t="s">
        <v>560</v>
      </c>
      <c r="I42" s="54" t="s">
        <v>561</v>
      </c>
      <c r="J42" s="54" t="s">
        <v>560</v>
      </c>
      <c r="K42" s="54" t="s">
        <v>561</v>
      </c>
      <c r="L42" s="54" t="s">
        <v>560</v>
      </c>
      <c r="M42" s="54" t="s">
        <v>561</v>
      </c>
      <c r="N42" s="63"/>
    </row>
    <row r="43" spans="1:25" x14ac:dyDescent="0.25">
      <c r="A43" s="67" t="s">
        <v>634</v>
      </c>
      <c r="B43" s="54">
        <f>COUNTIF('Bilan  2011 A21'!O6:O39,"INTERNE")</f>
        <v>6</v>
      </c>
      <c r="C43" s="55">
        <f>B43/12</f>
        <v>0.5</v>
      </c>
      <c r="D43" s="61">
        <f>COUNTIF('Bilan  2011 A21'!O40:O62,"INTERNE")</f>
        <v>2</v>
      </c>
      <c r="E43" s="55">
        <f>D43/9</f>
        <v>0.22222222222222221</v>
      </c>
      <c r="F43" s="61">
        <f>COUNTIF('Bilan  2011 A21'!O63:O88,"INTERNE")</f>
        <v>4</v>
      </c>
      <c r="G43" s="55">
        <f>F43/9</f>
        <v>0.44444444444444442</v>
      </c>
      <c r="H43" s="61">
        <f>COUNTIF('Bilan  2011 A21'!O89:O117,"INTERNE")</f>
        <v>1</v>
      </c>
      <c r="I43" s="55">
        <f>H43/11</f>
        <v>9.0909090909090912E-2</v>
      </c>
      <c r="J43" s="61">
        <f>COUNTIF('Bilan  2011 A21'!O118:O137,"INTERNE")</f>
        <v>0</v>
      </c>
      <c r="K43" s="55">
        <f>J43/6</f>
        <v>0</v>
      </c>
      <c r="L43" s="54">
        <f>COUNTIF('Bilan  2011 A21'!O138:O173,"INTERNE")</f>
        <v>3</v>
      </c>
      <c r="M43" s="55">
        <f>L43/11</f>
        <v>0.27272727272727271</v>
      </c>
      <c r="N43" s="63"/>
    </row>
    <row r="44" spans="1:25" x14ac:dyDescent="0.25">
      <c r="A44" s="67" t="s">
        <v>635</v>
      </c>
      <c r="B44" s="54">
        <f>COUNTIF('Bilan  2011 A21'!O6:O39,"EXTERNE")</f>
        <v>6</v>
      </c>
      <c r="C44" s="55">
        <f t="shared" ref="C44" si="9">B44/12</f>
        <v>0.5</v>
      </c>
      <c r="D44" s="61">
        <f>COUNTIF('Bilan  2011 A21'!O40:O62,"EXTERNE")</f>
        <v>7</v>
      </c>
      <c r="E44" s="55">
        <f t="shared" ref="E44" si="10">D44/9</f>
        <v>0.77777777777777779</v>
      </c>
      <c r="F44" s="61">
        <f>COUNTIF('Bilan  2011 A21'!O63:O88,"EXTERNE")</f>
        <v>5</v>
      </c>
      <c r="G44" s="55">
        <f t="shared" ref="G44" si="11">F44/9</f>
        <v>0.55555555555555558</v>
      </c>
      <c r="H44" s="61">
        <f>COUNTIF('Bilan  2011 A21'!O89:O117,"EXTERNE")</f>
        <v>10</v>
      </c>
      <c r="I44" s="55">
        <f t="shared" ref="I44" si="12">H44/11</f>
        <v>0.90909090909090906</v>
      </c>
      <c r="J44" s="61">
        <f>COUNTIF('Bilan  2011 A21'!O118:O137,"EXTERNE")</f>
        <v>6</v>
      </c>
      <c r="K44" s="55">
        <f t="shared" ref="K44" si="13">J44/6</f>
        <v>1</v>
      </c>
      <c r="L44" s="54">
        <f>COUNTIF('Bilan  2011 A21'!O138:O173,"EXTERNE")</f>
        <v>8</v>
      </c>
      <c r="M44" s="55">
        <f t="shared" ref="M44" si="14">L44/11</f>
        <v>0.72727272727272729</v>
      </c>
      <c r="N44" s="63"/>
    </row>
    <row r="45" spans="1:25" x14ac:dyDescent="0.25">
      <c r="C45" s="72"/>
    </row>
    <row r="46" spans="1:25" x14ac:dyDescent="0.25">
      <c r="E46" s="75" t="s">
        <v>574</v>
      </c>
      <c r="G46" s="75" t="s">
        <v>575</v>
      </c>
      <c r="L46" s="75" t="s">
        <v>576</v>
      </c>
      <c r="O46" s="75" t="s">
        <v>577</v>
      </c>
      <c r="S46" s="75" t="s">
        <v>578</v>
      </c>
      <c r="Y46" s="75" t="s">
        <v>579</v>
      </c>
    </row>
    <row r="61" spans="1:3" ht="15.75" thickBot="1" x14ac:dyDescent="0.3"/>
    <row r="62" spans="1:3" ht="15.75" thickBot="1" x14ac:dyDescent="0.3">
      <c r="A62" s="57" t="s">
        <v>426</v>
      </c>
    </row>
    <row r="63" spans="1:3" x14ac:dyDescent="0.25">
      <c r="B63" s="56" t="s">
        <v>560</v>
      </c>
      <c r="C63" s="56" t="s">
        <v>561</v>
      </c>
    </row>
    <row r="64" spans="1:3" x14ac:dyDescent="0.25">
      <c r="A64" s="67" t="s">
        <v>432</v>
      </c>
      <c r="B64" s="54">
        <f>COUNTIF('Bilan  2011 A21'!P6:P173,"OUI")</f>
        <v>20</v>
      </c>
      <c r="C64" s="55">
        <v>0.35</v>
      </c>
    </row>
    <row r="65" spans="1:3" x14ac:dyDescent="0.25">
      <c r="A65" s="67" t="s">
        <v>427</v>
      </c>
      <c r="B65" s="54">
        <f>COUNTIF('Bilan  2011 A21'!P6:P173,"NON")</f>
        <v>36</v>
      </c>
      <c r="C65" s="55">
        <f t="shared" ref="C65:C66" si="15">B65/58</f>
        <v>0.62068965517241381</v>
      </c>
    </row>
    <row r="66" spans="1:3" x14ac:dyDescent="0.25">
      <c r="A66" s="67" t="s">
        <v>586</v>
      </c>
      <c r="B66" s="54">
        <v>2</v>
      </c>
      <c r="C66" s="55">
        <f t="shared" si="15"/>
        <v>3.4482758620689655E-2</v>
      </c>
    </row>
    <row r="67" spans="1:3" x14ac:dyDescent="0.25">
      <c r="A67" s="94"/>
      <c r="B67" s="95"/>
      <c r="C67" s="96"/>
    </row>
    <row r="68" spans="1:3" x14ac:dyDescent="0.25">
      <c r="A68" s="94"/>
      <c r="B68" s="95"/>
      <c r="C68" s="96"/>
    </row>
    <row r="69" spans="1:3" x14ac:dyDescent="0.25">
      <c r="A69" s="94"/>
      <c r="B69" s="95"/>
      <c r="C69" s="96"/>
    </row>
    <row r="70" spans="1:3" x14ac:dyDescent="0.25">
      <c r="A70" s="94"/>
      <c r="B70" s="95"/>
      <c r="C70" s="96"/>
    </row>
    <row r="71" spans="1:3" x14ac:dyDescent="0.25">
      <c r="A71" s="94"/>
      <c r="B71" s="95"/>
      <c r="C71" s="96"/>
    </row>
    <row r="75" spans="1:3" ht="15.75" thickBot="1" x14ac:dyDescent="0.3"/>
    <row r="76" spans="1:3" ht="15.75" thickBot="1" x14ac:dyDescent="0.3">
      <c r="A76" s="57" t="s">
        <v>587</v>
      </c>
    </row>
    <row r="77" spans="1:3" x14ac:dyDescent="0.25">
      <c r="B77" s="56" t="s">
        <v>560</v>
      </c>
      <c r="C77" s="56" t="s">
        <v>561</v>
      </c>
    </row>
    <row r="78" spans="1:3" x14ac:dyDescent="0.25">
      <c r="A78" s="67" t="s">
        <v>405</v>
      </c>
      <c r="B78" s="54">
        <f>COUNTIF('Bilan  2011 A21'!Q6:Q173,"J")</f>
        <v>22</v>
      </c>
      <c r="C78" s="55">
        <f>B78/58</f>
        <v>0.37931034482758619</v>
      </c>
    </row>
    <row r="79" spans="1:3" x14ac:dyDescent="0.25">
      <c r="A79" s="67" t="s">
        <v>538</v>
      </c>
      <c r="B79" s="54">
        <f>COUNTIF('Bilan  2011 A21'!Q6:Q173,"K")</f>
        <v>34</v>
      </c>
      <c r="C79" s="55">
        <f t="shared" ref="C79" si="16">B79/58</f>
        <v>0.58620689655172409</v>
      </c>
    </row>
    <row r="80" spans="1:3" x14ac:dyDescent="0.25">
      <c r="A80" s="67" t="s">
        <v>406</v>
      </c>
      <c r="B80" s="54">
        <f>COUNTIF('Bilan  2011 A21'!Q6:Q173,"L")</f>
        <v>2</v>
      </c>
      <c r="C80" s="55">
        <v>0.03</v>
      </c>
    </row>
  </sheetData>
  <mergeCells count="12">
    <mergeCell ref="L41:M41"/>
    <mergeCell ref="B9:C9"/>
    <mergeCell ref="D9:E9"/>
    <mergeCell ref="F9:G9"/>
    <mergeCell ref="H9:I9"/>
    <mergeCell ref="J9:K9"/>
    <mergeCell ref="L9:M9"/>
    <mergeCell ref="B41:C41"/>
    <mergeCell ref="D41:E41"/>
    <mergeCell ref="F41:G41"/>
    <mergeCell ref="H41:I41"/>
    <mergeCell ref="J41:K41"/>
  </mergeCells>
  <pageMargins left="0.7" right="0.7" top="0.75" bottom="0.75" header="0.3" footer="0.3"/>
  <pageSetup paperSize="9" scale="3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6BE6BFC6DAEB459FCBC12C47770DDD" ma:contentTypeVersion="0" ma:contentTypeDescription="Crée un document." ma:contentTypeScope="" ma:versionID="3c2c71a1f0aa94bb37240c5a8dca3a54">
  <xsd:schema xmlns:xsd="http://www.w3.org/2001/XMLSchema" xmlns:xs="http://www.w3.org/2001/XMLSchema" xmlns:p="http://schemas.microsoft.com/office/2006/metadata/properties" xmlns:ns2="529107be-b13b-440b-9def-685b0a9b3658" targetNamespace="http://schemas.microsoft.com/office/2006/metadata/properties" ma:root="true" ma:fieldsID="311044db9a0b8b3fc93032b3051bfcdf" ns2:_="">
    <xsd:import namespace="529107be-b13b-440b-9def-685b0a9b365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107be-b13b-440b-9def-685b0a9b3658"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29107be-b13b-440b-9def-685b0a9b3658">H563N64D4QT5-1024-220</_dlc_DocId>
    <_dlc_DocIdUrl xmlns="529107be-b13b-440b-9def-685b0a9b3658">
      <Url>http://espaceco/opendata/_layouts/DocIdRedir.aspx?ID=H563N64D4QT5-1024-220</Url>
      <Description>H563N64D4QT5-1024-220</Description>
    </_dlc_DocIdUrl>
  </documentManagement>
</p:properties>
</file>

<file path=customXml/itemProps1.xml><?xml version="1.0" encoding="utf-8"?>
<ds:datastoreItem xmlns:ds="http://schemas.openxmlformats.org/officeDocument/2006/customXml" ds:itemID="{EC8F8AB5-5AF6-47DF-A486-6FCC4A8FB66A}"/>
</file>

<file path=customXml/itemProps2.xml><?xml version="1.0" encoding="utf-8"?>
<ds:datastoreItem xmlns:ds="http://schemas.openxmlformats.org/officeDocument/2006/customXml" ds:itemID="{D1709372-ADFC-47EC-8144-D6D3AD2D5A27}"/>
</file>

<file path=customXml/itemProps3.xml><?xml version="1.0" encoding="utf-8"?>
<ds:datastoreItem xmlns:ds="http://schemas.openxmlformats.org/officeDocument/2006/customXml" ds:itemID="{0D9B59FB-B65B-4053-98FB-046F87226F09}"/>
</file>

<file path=customXml/itemProps4.xml><?xml version="1.0" encoding="utf-8"?>
<ds:datastoreItem xmlns:ds="http://schemas.openxmlformats.org/officeDocument/2006/customXml" ds:itemID="{30912CE1-FB44-42C7-9302-3105BAF385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Bilan  2011 A21</vt:lpstr>
      <vt:lpstr>LEGENDE</vt:lpstr>
      <vt:lpstr>RESULTATS</vt:lpstr>
      <vt:lpstr>'Bilan  2011 A21'!Impression_des_titres</vt:lpstr>
      <vt:lpstr>'Bilan  2011 A21'!Zone_d_impression</vt:lpstr>
      <vt:lpstr>LEGENDE!Zone_d_impression</vt:lpstr>
    </vt:vector>
  </TitlesOfParts>
  <Company>Conseil Général de l'Oise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CHENNIT, Ahmed</dc:creator>
  <cp:lastModifiedBy>VANBESIEN, Sandra</cp:lastModifiedBy>
  <cp:lastPrinted>2012-09-13T09:58:16Z</cp:lastPrinted>
  <dcterms:created xsi:type="dcterms:W3CDTF">2011-03-21T09:23:47Z</dcterms:created>
  <dcterms:modified xsi:type="dcterms:W3CDTF">2013-10-16T12:20:47Z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0x010100CF6BE6BFC6DAEB459FCBC12C47770DDD</vt:lpwstr>
  </property>
  <property fmtid="{D5CDD505-2E9C-101B-9397-08002B2CF9AE}" pid="3" name="_dlc_DocIdItemGuid">
    <vt:lpwstr>4c52c070-cb16-4867-9a1d-500b323d70e1</vt:lpwstr>
  </property>
</Properties>
</file>